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3" Type="http://schemas.openxmlformats.org/officeDocument/2006/relationships/extended-properties" Target="docProps/app.xml" />
  <Relationship Id="rId2" Type="http://schemas.openxmlformats.org/package/2006/relationships/metadata/core-properties" Target="docProps/core.xml" />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ilesv\PUBLIC\14_財政課\財政係\36財政状況資料集\R6\R08_03_09_令和６年度財政状況資料集の作成及び公表について\"/>
    </mc:Choice>
  </mc:AlternateContent>
  <bookViews>
    <workbookView xWindow="0" yWindow="0" windowWidth="20490" windowHeight="7920" firstSheet="7" activeTab="9"/>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62913" concurrentManualCount="2"/>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P63" i="12" l="1"/>
  <c r="AP88" i="12"/>
  <c r="AF88" i="12"/>
  <c r="AP23" i="12" l="1"/>
  <c r="AA23" i="12"/>
  <c r="V23" i="12"/>
  <c r="Q23" i="12"/>
  <c r="AA7" i="12"/>
  <c r="BG35" i="10" l="1"/>
  <c r="BG34" i="10"/>
  <c r="AO35" i="10"/>
  <c r="AO34" i="10"/>
  <c r="W37"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W43" i="10"/>
  <c r="BE43" i="10"/>
  <c r="AM43" i="10"/>
  <c r="U43" i="10"/>
  <c r="C43" i="10"/>
  <c r="CO42" i="10"/>
  <c r="BW42" i="10"/>
  <c r="BE42" i="10"/>
  <c r="AM42" i="10"/>
  <c r="U42" i="10"/>
  <c r="C42" i="10"/>
  <c r="CO41" i="10"/>
  <c r="BW41" i="10"/>
  <c r="BE41" i="10"/>
  <c r="AM41" i="10"/>
  <c r="U41" i="10"/>
  <c r="C41" i="10"/>
  <c r="CO40" i="10"/>
  <c r="BW40" i="10"/>
  <c r="BE40" i="10"/>
  <c r="AM40" i="10"/>
  <c r="U40" i="10"/>
  <c r="C40" i="10"/>
  <c r="CO39" i="10"/>
  <c r="BW39" i="10"/>
  <c r="BE39" i="10"/>
  <c r="AM39" i="10"/>
  <c r="U39" i="10"/>
  <c r="C39" i="10"/>
  <c r="CO38" i="10"/>
  <c r="BW38" i="10"/>
  <c r="BE38" i="10"/>
  <c r="AM38" i="10"/>
  <c r="U38" i="10"/>
  <c r="C38" i="10"/>
  <c r="CO37" i="10"/>
  <c r="BW37" i="10"/>
  <c r="BE37" i="10"/>
  <c r="AM37" i="10"/>
  <c r="U37" i="10"/>
  <c r="C37" i="10"/>
  <c r="CO36" i="10"/>
  <c r="BW36" i="10"/>
  <c r="BE36" i="10"/>
  <c r="AM36" i="10"/>
  <c r="U36" i="10"/>
  <c r="C36" i="10"/>
  <c r="CO35" i="10"/>
  <c r="BW35" i="10"/>
  <c r="BE35" i="10"/>
  <c r="AM35" i="10"/>
  <c r="U35" i="10"/>
  <c r="C35" i="10"/>
  <c r="CO34" i="10"/>
  <c r="BW34" i="10"/>
  <c r="BE34" i="10"/>
  <c r="AM34" i="10"/>
  <c r="U34" i="10"/>
  <c r="C34" i="10"/>
  <c r="D74" i="9" l="1"/>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<sst xmlns="http://schemas.openxmlformats.org/spreadsheetml/2006/main" count="1068" uniqueCount="563">
  <si>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</si>
  <si>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</si>
  <si>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</si>
  <si>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</si>
  <si>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</si>
  <si>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</si>
  <si>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</si>
  <si>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</si>
  <si>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</si>
  <si>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</si>
  <si>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</si>
  <si>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</si>
  <si>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</si>
  <si>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</si>
  <si>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</si>
  <si>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</si>
  <si>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</si>
  <si>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</si>
  <si>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</si>
  <si>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</si>
  <si>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</si>
  <si>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</si>
  <si>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</si>
  <si>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</si>
  <si>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</si>
  <si>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</si>
  <si>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</si>
  <si>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</si>
  <si>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</si>
  <si>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</si>
  <si>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</si>
  <si>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</si>
  <si>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</si>
  <si>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</si>
  <si>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</si>
  <si>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</si>
  <si>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</si>
  <si>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</si>
  <si>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</si>
  <si>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</si>
  <si>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</si>
  <si>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</si>
  <si>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</si>
  <si>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</si>
  <si>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</si>
  <si>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</si>
  <si>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</si>
  <si>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</si>
  <si>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</si>
  <si>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</si>
  <si>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</si>
  <si>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</si>
  <si>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</si>
  <si>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</si>
  <si>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</si>
  <si>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</si>
  <si>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</si>
  <si>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</si>
  <si>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</si>
  <si>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</si>
  <si>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</si>
  <si>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</si>
  <si>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</si>
  <si>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</si>
  <si>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</si>
  <si>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</si>
  <si>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</si>
  <si>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</si>
  <si>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</si>
  <si>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</si>
  <si>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</si>
  <si>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</si>
  <si>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</si>
  <si>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</si>
  <si>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</si>
  <si>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</si>
  <si>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</si>
  <si>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</si>
  <si>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</si>
  <si>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北海道</t>
    <phoneticPr fontId="5"/>
  </si>
  <si>
    <t>市町村類型</t>
    <phoneticPr fontId="5"/>
  </si>
  <si>
    <t>Ⅱ－２</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</si>
  <si>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</si>
  <si>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</si>
  <si>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</si>
  <si>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</si>
  <si>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</si>
  <si>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</si>
  <si>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</si>
  <si>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</si>
  <si>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</si>
  <si>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</si>
  <si>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</si>
  <si>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</si>
  <si>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江差町</t>
    <phoneticPr fontId="5"/>
  </si>
  <si>
    <t>地方交付税種地</t>
    <rPh sb="0" eb="2">
      <t>チホウ</t>
    </rPh>
    <rPh sb="2" eb="5">
      <t>コウフゼイ</t>
    </rPh>
    <rPh sb="5" eb="6">
      <t>シュ</t>
    </rPh>
    <rPh sb="6" eb="7">
      <t>チ</t>
    </rPh>
    <phoneticPr fontId="5"/>
  </si>
  <si>
    <t>2-1</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</si>
  <si>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</si>
  <si>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</si>
  <si>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</si>
  <si>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</si>
  <si>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</si>
  <si>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</si>
  <si>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</si>
  <si>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</si>
  <si>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</si>
  <si>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</si>
  <si>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</si>
  <si>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</si>
  <si>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</si>
  <si>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</si>
  <si>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</si>
  <si>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</si>
  <si>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</si>
  <si>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t>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</si>
  <si>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</si>
  <si>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</si>
  <si>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</si>
  <si>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-9.9</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</si>
  <si>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</si>
  <si>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</si>
  <si>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</si>
  <si>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</si>
  <si>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</si>
  <si>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</si>
  <si>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</si>
  <si>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</si>
  <si>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</si>
  <si>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</si>
  <si>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</si>
  <si>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</si>
  <si>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</si>
  <si>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</si>
  <si>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</si>
  <si>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</si>
  <si>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</si>
  <si>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</si>
  <si>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</si>
  <si>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</si>
  <si>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</si>
  <si>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</si>
  <si>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-3.1</t>
    <phoneticPr fontId="5"/>
  </si>
  <si>
    <t>基準財政需要額</t>
    <phoneticPr fontId="25"/>
  </si>
  <si>
    <t>うち日本人(％)</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</si>
  <si>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</si>
  <si>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</si>
  <si>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</si>
  <si>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</si>
  <si>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</si>
  <si>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</si>
  <si>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</si>
  <si>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</si>
  <si>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</si>
  <si>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</si>
  <si>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</si>
  <si>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</si>
  <si>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</si>
  <si>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</si>
  <si>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</si>
  <si>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</si>
  <si>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</si>
  <si>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</si>
  <si>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</si>
  <si>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</si>
  <si>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</si>
  <si>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</si>
  <si>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</si>
  <si>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</si>
  <si>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</si>
  <si>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</si>
  <si>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</si>
  <si>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</si>
  <si>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</si>
  <si>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</si>
  <si>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</si>
  <si>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</si>
  <si>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</si>
  <si>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</si>
  <si>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</si>
  <si>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</si>
  <si>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</si>
  <si>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</si>
  <si>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</si>
  <si>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</si>
  <si>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</si>
  <si>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</si>
  <si>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</si>
  <si>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</si>
  <si>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</si>
  <si>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</si>
  <si>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</si>
  <si>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</si>
  <si>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</si>
  <si>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</si>
  <si>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</si>
  <si>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</si>
  <si>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</si>
  <si>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</si>
  <si>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</si>
  <si>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</si>
  <si>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</si>
  <si>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</si>
  <si>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北海道江差町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</si>
  <si>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</si>
  <si>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</si>
  <si>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</si>
  <si>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</si>
  <si>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</si>
  <si>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</si>
  <si>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</si>
  <si>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</si>
  <si>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</si>
  <si>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</si>
  <si>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</si>
  <si>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</si>
  <si>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</si>
  <si>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</si>
  <si>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</si>
  <si>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</si>
  <si>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</si>
  <si>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</si>
  <si>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</si>
  <si>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</si>
  <si>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</si>
  <si>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</si>
  <si>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</si>
  <si>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</si>
  <si>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</si>
  <si>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</si>
  <si>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</si>
  <si>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</si>
  <si>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</si>
  <si>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</si>
  <si>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</si>
  <si>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</si>
  <si>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</si>
  <si>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</si>
  <si>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</si>
  <si>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</si>
  <si>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</si>
  <si>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</si>
  <si>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</si>
  <si>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</si>
  <si>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</si>
  <si>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</si>
  <si>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</si>
  <si>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</si>
  <si>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</si>
  <si>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</si>
  <si>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</si>
  <si>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</si>
  <si>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</si>
  <si>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</si>
  <si>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</si>
  <si>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</si>
  <si>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</si>
  <si>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</si>
  <si>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</si>
  <si>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</si>
  <si>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</si>
  <si>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</si>
  <si>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</si>
  <si>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</si>
  <si>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</si>
  <si>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</si>
  <si>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</si>
  <si>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</si>
  <si>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</si>
  <si>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</si>
  <si>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</si>
  <si>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</si>
  <si>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</si>
  <si>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</si>
  <si>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</si>
  <si>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</si>
  <si>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</si>
  <si>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</si>
  <si>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</si>
  <si>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</si>
  <si>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</si>
  <si>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</si>
  <si>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</si>
  <si>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</si>
  <si>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</si>
  <si>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</si>
  <si>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</si>
  <si>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</si>
  <si>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</si>
  <si>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</si>
  <si>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</si>
  <si>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</si>
  <si>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</si>
  <si>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</si>
  <si>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</si>
  <si>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</si>
  <si>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</si>
  <si>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</si>
  <si>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</si>
  <si>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</si>
  <si>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</si>
  <si>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</si>
  <si>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</si>
  <si>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</si>
  <si>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</si>
  <si>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</si>
  <si>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</si>
  <si>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</si>
  <si>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</si>
  <si>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</si>
  <si>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</si>
  <si>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</si>
  <si>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</si>
  <si>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</si>
  <si>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</si>
  <si>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</si>
  <si>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</si>
  <si>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</si>
  <si>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</si>
  <si>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上水道</t>
    <phoneticPr fontId="5"/>
  </si>
  <si>
    <t>再差引収支</t>
    <rPh sb="0" eb="1">
      <t>サイ</t>
    </rPh>
    <rPh sb="1" eb="3">
      <t>サシヒキ</t>
    </rPh>
    <rPh sb="3" eb="5">
      <t>シュウシ</t>
    </rPh>
    <phoneticPr fontId="5"/>
  </si>
  <si>
    <t>　　うち一部事務組合負担金</t>
    <phoneticPr fontId="5"/>
  </si>
  <si>
    <t>地方債</t>
  </si>
  <si>
    <t>下水道</t>
    <phoneticPr fontId="5"/>
  </si>
  <si>
    <t>加入世帯数(世帯)</t>
  </si>
  <si>
    <t>　繰出金</t>
    <phoneticPr fontId="5"/>
  </si>
  <si>
    <t>　うち減収補塡債(特例分)</t>
    <rPh sb="4" eb="5">
      <t>シュウ</t>
    </rPh>
    <rPh sb="9" eb="10">
      <t>トク</t>
    </rPh>
    <rPh sb="10" eb="11">
      <t>レイ</t>
    </rPh>
    <rPh sb="11" eb="12">
      <t>ブン</t>
    </rPh>
    <phoneticPr fontId="16"/>
  </si>
  <si>
    <t>港湾整備</t>
    <phoneticPr fontId="5"/>
  </si>
  <si>
    <t>被保険者数(人)</t>
  </si>
  <si>
    <t>　積立金</t>
    <phoneticPr fontId="5"/>
  </si>
  <si>
    <t>　うち臨時財政対策債</t>
    <phoneticPr fontId="5"/>
  </si>
  <si>
    <t>市場</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</si>
  <si>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</si>
  <si>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</si>
  <si>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</si>
  <si>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</si>
  <si>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</si>
  <si>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</si>
  <si>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</si>
  <si>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</si>
  <si>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</si>
  <si>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</si>
  <si>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</si>
  <si>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</si>
  <si>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</si>
  <si>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</si>
  <si>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</si>
  <si>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</si>
  <si>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</si>
  <si>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</si>
  <si>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</si>
  <si>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</si>
  <si>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</si>
  <si>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</si>
  <si>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北海道江差町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</si>
  <si>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</si>
  <si>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</si>
  <si>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</si>
  <si>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</si>
  <si>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</si>
  <si>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</si>
  <si>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</si>
  <si>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</si>
  <si>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</si>
  <si>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</si>
  <si>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</si>
  <si>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</si>
  <si>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</si>
  <si>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</si>
  <si>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</si>
  <si>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</si>
  <si>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</si>
  <si>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</si>
  <si>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</si>
  <si>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</si>
  <si>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奨学金会計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</si>
  <si>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</si>
  <si>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</si>
  <si>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</si>
  <si>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</si>
  <si>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</si>
  <si>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</si>
  <si>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</si>
  <si>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</si>
  <si>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</si>
  <si>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</si>
  <si>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</si>
  <si>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</si>
  <si>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</si>
  <si>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国民健康保険事業会計</t>
    <phoneticPr fontId="5"/>
  </si>
  <si>
    <t>後期高齢者医療事業会計</t>
    <phoneticPr fontId="5"/>
  </si>
  <si>
    <t>介護保険事業会計</t>
    <phoneticPr fontId="5"/>
  </si>
  <si>
    <t>介護サービス事業会計</t>
    <phoneticPr fontId="5"/>
  </si>
  <si>
    <t>水道事業会計</t>
    <phoneticPr fontId="5"/>
  </si>
  <si>
    <t>法適用企業</t>
    <phoneticPr fontId="5"/>
  </si>
  <si>
    <t>公共下水道事業会計</t>
    <phoneticPr fontId="5"/>
  </si>
  <si>
    <t>公設地方卸売市場事業特別会計</t>
    <phoneticPr fontId="5"/>
  </si>
  <si>
    <t>法非適用企業</t>
    <phoneticPr fontId="5"/>
  </si>
  <si>
    <t>港湾整備事業特別会計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</si>
  <si>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</si>
  <si>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</si>
  <si>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</si>
  <si>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</si>
  <si>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</si>
  <si>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</si>
  <si>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</si>
  <si>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</si>
  <si>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</si>
  <si>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</si>
  <si>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</si>
  <si>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</si>
  <si>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</si>
  <si>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</si>
  <si>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</si>
  <si>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</si>
  <si>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</si>
  <si>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</si>
  <si>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</si>
  <si>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</si>
  <si>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</si>
  <si>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</si>
  <si>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</si>
  <si>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</si>
  <si>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</si>
  <si>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</si>
  <si>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</si>
  <si>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</si>
  <si>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</si>
  <si>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</si>
  <si>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</si>
  <si>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</si>
  <si>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</si>
  <si>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</si>
  <si>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</si>
  <si>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</si>
  <si>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</si>
  <si>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</si>
  <si>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</si>
  <si>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</si>
  <si>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</si>
  <si>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</si>
  <si>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</si>
  <si>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</si>
  <si>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</si>
  <si>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</si>
  <si>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</si>
  <si>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</si>
  <si>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</si>
  <si>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</si>
  <si>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</si>
  <si>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</si>
  <si>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</si>
  <si>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</si>
  <si>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</si>
  <si>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</si>
  <si>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</si>
  <si>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</si>
  <si>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</si>
  <si>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</si>
  <si>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</si>
  <si>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</si>
  <si>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</si>
  <si>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</si>
  <si>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</si>
  <si>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</si>
  <si>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</si>
  <si>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</si>
  <si>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</si>
  <si>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</si>
  <si>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</si>
  <si>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</si>
  <si>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</si>
  <si>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</si>
  <si>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</si>
  <si>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</si>
  <si>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</si>
  <si>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</si>
  <si>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</si>
  <si>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</si>
  <si>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</si>
  <si>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</si>
  <si>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</si>
  <si>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</si>
  <si>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</si>
  <si>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</si>
  <si>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</si>
  <si>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</si>
  <si>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</si>
  <si>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</si>
  <si>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</si>
  <si>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</si>
  <si>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</si>
  <si>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</si>
  <si>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</si>
  <si>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</si>
  <si>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</si>
  <si>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</si>
  <si>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</si>
  <si>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</si>
  <si>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</si>
  <si>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</si>
  <si>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</si>
  <si>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</si>
  <si>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</si>
  <si>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</si>
  <si>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</si>
  <si>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</si>
  <si>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</si>
  <si>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</si>
  <si>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</si>
  <si>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</si>
  <si>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</si>
  <si>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</si>
  <si>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</si>
  <si>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</si>
  <si>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</si>
  <si>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</si>
  <si>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</si>
  <si>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</si>
  <si>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</si>
  <si>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</si>
  <si>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</si>
  <si>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</si>
  <si>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</si>
  <si>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</si>
  <si>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</si>
  <si>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</si>
  <si>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</si>
  <si>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</si>
  <si>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</si>
  <si>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</si>
  <si>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</si>
  <si>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</si>
  <si>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</si>
  <si>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3.12</t>
  </si>
  <si>
    <t>▲ 0.06</t>
  </si>
  <si>
    <t>▲ 10.15</t>
  </si>
  <si>
    <t>▲ 2.69</t>
  </si>
  <si>
    <t>公共下水道事業会計</t>
  </si>
  <si>
    <t>▲ 7.11</t>
  </si>
  <si>
    <t>一般会計</t>
  </si>
  <si>
    <t>介護保険事業会計</t>
  </si>
  <si>
    <t>水道事業会計</t>
  </si>
  <si>
    <t>国民健康保険事業会計</t>
  </si>
  <si>
    <t>後期高齢者医療事業会計</t>
  </si>
  <si>
    <t>奨学金会計</t>
  </si>
  <si>
    <t>介護サービス事業会計</t>
  </si>
  <si>
    <t>その他会計（赤字）</t>
  </si>
  <si>
    <t>その他会計（黒字）</t>
  </si>
  <si>
    <t>R02</t>
    <phoneticPr fontId="5"/>
  </si>
  <si>
    <t>R03</t>
    <phoneticPr fontId="5"/>
  </si>
  <si>
    <t>R04</t>
    <phoneticPr fontId="5"/>
  </si>
  <si>
    <t>R05</t>
    <phoneticPr fontId="5"/>
  </si>
  <si>
    <t>R06</t>
    <phoneticPr fontId="5"/>
  </si>
  <si>
    <t>南部檜山衛生処理組合</t>
    <phoneticPr fontId="2"/>
  </si>
  <si>
    <t>江差町・上ノ国町学校給食組合</t>
    <phoneticPr fontId="2"/>
  </si>
  <si>
    <t>檜山広域行政組合</t>
    <phoneticPr fontId="2"/>
  </si>
  <si>
    <t>渡島・檜山地方税滞納整理機構</t>
    <phoneticPr fontId="2"/>
  </si>
  <si>
    <t>ふるさと応援基金</t>
    <rPh sb="4" eb="6">
      <t>オウエン</t>
    </rPh>
    <rPh sb="6" eb="8">
      <t>キキン</t>
    </rPh>
    <phoneticPr fontId="5"/>
  </si>
  <si>
    <t>旧江差線（木古内・江差間）鉄道施設等整理基金</t>
  </si>
  <si>
    <t>江差町かもめ島交流拠点づくり基金</t>
  </si>
  <si>
    <t>歴史を生かすまちづくり基金</t>
    <phoneticPr fontId="2"/>
  </si>
  <si>
    <t>森林環境譲与税基金</t>
    <rPh sb="0" eb="2">
      <t>シンリン</t>
    </rPh>
    <rPh sb="2" eb="4">
      <t>カンキョウ</t>
    </rPh>
    <rPh sb="4" eb="6">
      <t>ジョウヨ</t>
    </rPh>
    <rPh sb="6" eb="7">
      <t>ゼイ</t>
    </rPh>
    <rPh sb="7" eb="9">
      <t>キキン</t>
    </rPh>
    <phoneticPr fontId="2"/>
  </si>
  <si>
    <t>法適用企業　実質収支の額は正しくは25百万円</t>
    <rPh sb="6" eb="8">
      <t>ジッシツ</t>
    </rPh>
    <rPh sb="8" eb="10">
      <t>シュウシ</t>
    </rPh>
    <rPh sb="11" eb="12">
      <t>ガク</t>
    </rPh>
    <rPh sb="13" eb="14">
      <t>タダ</t>
    </rPh>
    <rPh sb="19" eb="22">
      <t>ヒャクマンエン</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</si>
</sst>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8"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40" xfId="11" applyNumberFormat="1" applyFont="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cellStyle name="標準 2 2" xfId="7"/>
    <cellStyle name="標準 2 3" xfId="10"/>
    <cellStyle name="標準 3" xfId="11"/>
    <cellStyle name="標準 4" xfId="5"/>
    <cellStyle name="標準 4_APAHO401600" xfId="1"/>
    <cellStyle name="標準 4_APAHO4019001" xfId="4"/>
    <cellStyle name="標準 4_ZJ08_022012_青森市_2010" xfId="3"/>
    <cellStyle name="標準 6" xfId="8"/>
    <cellStyle name="標準 6_APAHO401000" xfId="9"/>
    <cellStyle name="標準 6_APAHO401200_O-JJ1016-001-3_財政状況資料集(決算状況カード(各会計・関係団体))(Rev2)2" xfId="15"/>
    <cellStyle name="標準 6_APAHO402200_O-JJ1016-001-3_財政状況資料集(決算状況カード(各会計・関係団体))(Rev2)2" xfId="12"/>
    <cellStyle name="標準_【レイアウト】（県）資料３（Ｐ２）　歳出比較分析表" xfId="16"/>
    <cellStyle name="標準_【レイアウト】（市）資料３（Ｐ２）　歳出比較分析表" xfId="17"/>
    <cellStyle name="標準_APAHO251300" xfId="18"/>
    <cellStyle name="標準_APAHO252300" xfId="19"/>
    <cellStyle name="標準_Book1" xfId="13"/>
    <cellStyle name="標準_O-JJ0722-001-3_決算状況カード(各会計・関係団体)_O-JJ1016-001-3_財政状況資料集(決算状況カード(各会計・関係団体))(Rev2)2" xfId="14"/>
    <cellStyle name="標準_O-JJ0722-001-8_連結実質赤字比率に係る赤字・黒字の構成分析" xfId="2"/>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worksheet" Target="worksheets/sheet8.xml" />
  <Relationship Id="rId13" Type="http://schemas.openxmlformats.org/officeDocument/2006/relationships/worksheet" Target="worksheets/sheet13.xml" />
  <Relationship Id="rId18" Type="http://schemas.openxmlformats.org/officeDocument/2006/relationships/calcChain" Target="calcChain.xml" />
  <Relationship Id="rId3" Type="http://schemas.openxmlformats.org/officeDocument/2006/relationships/worksheet" Target="worksheets/sheet3.xml" />
  <Relationship Id="rId7" Type="http://schemas.openxmlformats.org/officeDocument/2006/relationships/worksheet" Target="worksheets/sheet7.xml" />
  <Relationship Id="rId12" Type="http://schemas.openxmlformats.org/officeDocument/2006/relationships/worksheet" Target="worksheets/sheet12.xml" />
  <Relationship Id="rId17" Type="http://schemas.openxmlformats.org/officeDocument/2006/relationships/sharedStrings" Target="sharedStrings.xml" />
  <Relationship Id="rId2" Type="http://schemas.openxmlformats.org/officeDocument/2006/relationships/worksheet" Target="worksheets/sheet2.xml" />
  <Relationship Id="rId16" Type="http://schemas.openxmlformats.org/officeDocument/2006/relationships/styles" Target="styles.xml" />
  <Relationship Id="rId1" Type="http://schemas.openxmlformats.org/officeDocument/2006/relationships/worksheet" Target="worksheets/sheet1.xml" />
  <Relationship Id="rId6" Type="http://schemas.openxmlformats.org/officeDocument/2006/relationships/worksheet" Target="worksheets/sheet6.xml" />
  <Relationship Id="rId11" Type="http://schemas.openxmlformats.org/officeDocument/2006/relationships/worksheet" Target="worksheets/sheet11.xml" />
  <Relationship Id="rId5" Type="http://schemas.openxmlformats.org/officeDocument/2006/relationships/worksheet" Target="worksheets/sheet5.xml" />
  <Relationship Id="rId15" Type="http://schemas.openxmlformats.org/officeDocument/2006/relationships/theme" Target="theme/theme1.xml" />
  <Relationship Id="rId10" Type="http://schemas.openxmlformats.org/officeDocument/2006/relationships/worksheet" Target="worksheets/sheet10.xml" />
  <Relationship Id="rId4" Type="http://schemas.openxmlformats.org/officeDocument/2006/relationships/worksheet" Target="worksheets/sheet4.xml" />
  <Relationship Id="rId9" Type="http://schemas.openxmlformats.org/officeDocument/2006/relationships/worksheet" Target="worksheets/sheet9.xml" />
  <Relationship Id="rId14" Type="http://schemas.openxmlformats.org/officeDocument/2006/relationships/worksheet" Target="worksheets/sheet14.xml" />
</Relationships>
</file>

<file path=xl/charts/_rels/chart1.xml.rels>&#65279;<?xml version="1.0" encoding="utf-8" standalone="yes"?>
<Relationships xmlns="http://schemas.openxmlformats.org/package/2006/relationships">
  <Relationship Id="rId1" Type="http://schemas.openxmlformats.org/officeDocument/2006/relationships/chartUserShapes" Target="../drawings/drawing5.xml" />
</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125391</c:v>
                </c:pt>
                <c:pt idx="1">
                  <c:v>138402</c:v>
                </c:pt>
                <c:pt idx="2">
                  <c:v>146367</c:v>
                </c:pt>
                <c:pt idx="3">
                  <c:v>165181</c:v>
                </c:pt>
                <c:pt idx="4">
                  <c:v>166234</c:v>
                </c:pt>
              </c:numCache>
            </c:numRef>
          </c:val>
          <c:smooth val="0"/>
          <c:extLst>
            <c:ext xmlns:c16="http://schemas.microsoft.com/office/drawing/2014/chart" uri="{C3380CC4-5D6E-409C-BE32-E72D297353CC}">
              <c16:uniqueId val="{00000000-F8CE-49E0-98CF-30B58E5AF851}"/>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64660</c:v>
                </c:pt>
                <c:pt idx="1">
                  <c:v>64823</c:v>
                </c:pt>
                <c:pt idx="2">
                  <c:v>62258</c:v>
                </c:pt>
                <c:pt idx="3">
                  <c:v>130418</c:v>
                </c:pt>
                <c:pt idx="4">
                  <c:v>124940</c:v>
                </c:pt>
              </c:numCache>
            </c:numRef>
          </c:val>
          <c:smooth val="0"/>
          <c:extLst>
            <c:ext xmlns:c16="http://schemas.microsoft.com/office/drawing/2014/chart" uri="{C3380CC4-5D6E-409C-BE32-E72D297353CC}">
              <c16:uniqueId val="{00000001-F8CE-49E0-98CF-30B58E5AF851}"/>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20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5.15</c:v>
                </c:pt>
                <c:pt idx="1">
                  <c:v>4.7300000000000004</c:v>
                </c:pt>
                <c:pt idx="2">
                  <c:v>6.63</c:v>
                </c:pt>
                <c:pt idx="3">
                  <c:v>5.2</c:v>
                </c:pt>
                <c:pt idx="4">
                  <c:v>7.78</c:v>
                </c:pt>
              </c:numCache>
            </c:numRef>
          </c:val>
          <c:extLst>
            <c:ext xmlns:c16="http://schemas.microsoft.com/office/drawing/2014/chart" uri="{C3380CC4-5D6E-409C-BE32-E72D297353CC}">
              <c16:uniqueId val="{00000000-4F23-4D2D-801B-812487D7E385}"/>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64.78</c:v>
                </c:pt>
                <c:pt idx="1">
                  <c:v>62.8</c:v>
                </c:pt>
                <c:pt idx="2">
                  <c:v>65.27</c:v>
                </c:pt>
                <c:pt idx="3">
                  <c:v>61.23</c:v>
                </c:pt>
                <c:pt idx="4">
                  <c:v>56.9</c:v>
                </c:pt>
              </c:numCache>
            </c:numRef>
          </c:val>
          <c:extLst>
            <c:ext xmlns:c16="http://schemas.microsoft.com/office/drawing/2014/chart" uri="{C3380CC4-5D6E-409C-BE32-E72D297353CC}">
              <c16:uniqueId val="{00000001-4F23-4D2D-801B-812487D7E385}"/>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-3.12</c:v>
                </c:pt>
                <c:pt idx="1">
                  <c:v>-0.06</c:v>
                </c:pt>
                <c:pt idx="2">
                  <c:v>1.01</c:v>
                </c:pt>
                <c:pt idx="3">
                  <c:v>-10.15</c:v>
                </c:pt>
                <c:pt idx="4">
                  <c:v>-2.69</c:v>
                </c:pt>
              </c:numCache>
            </c:numRef>
          </c:val>
          <c:smooth val="0"/>
          <c:extLst>
            <c:ext xmlns:c16="http://schemas.microsoft.com/office/drawing/2014/chart" uri="{C3380CC4-5D6E-409C-BE32-E72D297353CC}">
              <c16:uniqueId val="{00000002-4F23-4D2D-801B-812487D7E385}"/>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#N/A</c:v>
                </c:pt>
                <c:pt idx="1">
                  <c:v>0</c:v>
                </c:pt>
                <c:pt idx="2">
                  <c:v>#N/A</c:v>
                </c:pt>
                <c:pt idx="3">
                  <c:v>0.01</c:v>
                </c:pt>
                <c:pt idx="4">
                  <c:v>#N/A</c:v>
                </c:pt>
                <c:pt idx="5">
                  <c:v>0</c:v>
                </c:pt>
                <c:pt idx="6">
                  <c:v>#N/A</c:v>
                </c:pt>
                <c:pt idx="7">
                  <c:v>4.57</c:v>
                </c:pt>
                <c:pt idx="8">
                  <c:v>#N/A</c:v>
                </c:pt>
                <c:pt idx="9">
                  <c:v>0</c:v>
                </c:pt>
              </c:numCache>
            </c:numRef>
          </c:val>
          <c:extLst>
            <c:ext xmlns:c16="http://schemas.microsoft.com/office/drawing/2014/chart" uri="{C3380CC4-5D6E-409C-BE32-E72D297353CC}">
              <c16:uniqueId val="{00000000-A5D3-49BA-89F5-24097E281620}"/>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A5D3-49BA-89F5-24097E281620}"/>
            </c:ext>
          </c:extLst>
        </c:ser>
        <c:ser>
          <c:idx val="2"/>
          <c:order val="2"/>
          <c:tx>
            <c:strRef>
              <c:f>データシート!$A$29</c:f>
              <c:strCache>
                <c:ptCount val="1"/>
                <c:pt idx="0">
                  <c:v>介護サービス事業会計</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2-A5D3-49BA-89F5-24097E281620}"/>
            </c:ext>
          </c:extLst>
        </c:ser>
        <c:ser>
          <c:idx val="3"/>
          <c:order val="3"/>
          <c:tx>
            <c:strRef>
              <c:f>データシート!$A$30</c:f>
              <c:strCache>
                <c:ptCount val="1"/>
                <c:pt idx="0">
                  <c:v>奨学金会計</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#N/A</c:v>
                </c:pt>
                <c:pt idx="1">
                  <c:v>0</c:v>
                </c:pt>
                <c:pt idx="2">
                  <c:v>#N/A</c:v>
                </c:pt>
                <c:pt idx="3">
                  <c:v>0</c:v>
                </c:pt>
                <c:pt idx="4">
                  <c:v>#N/A</c:v>
                </c:pt>
                <c:pt idx="5">
                  <c:v>0</c:v>
                </c:pt>
                <c:pt idx="6">
                  <c:v>#N/A</c:v>
                </c:pt>
                <c:pt idx="7">
                  <c:v>0</c:v>
                </c:pt>
                <c:pt idx="8">
                  <c:v>#N/A</c:v>
                </c:pt>
                <c:pt idx="9">
                  <c:v>0</c:v>
                </c:pt>
              </c:numCache>
            </c:numRef>
          </c:val>
          <c:extLst>
            <c:ext xmlns:c16="http://schemas.microsoft.com/office/drawing/2014/chart" uri="{C3380CC4-5D6E-409C-BE32-E72D297353CC}">
              <c16:uniqueId val="{00000003-A5D3-49BA-89F5-24097E281620}"/>
            </c:ext>
          </c:extLst>
        </c:ser>
        <c:ser>
          <c:idx val="4"/>
          <c:order val="4"/>
          <c:tx>
            <c:strRef>
              <c:f>データシート!$A$31</c:f>
              <c:strCache>
                <c:ptCount val="1"/>
                <c:pt idx="0">
                  <c:v>後期高齢者医療事業会計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0.01</c:v>
                </c:pt>
                <c:pt idx="2">
                  <c:v>#N/A</c:v>
                </c:pt>
                <c:pt idx="3">
                  <c:v>0.02</c:v>
                </c:pt>
                <c:pt idx="4">
                  <c:v>#N/A</c:v>
                </c:pt>
                <c:pt idx="5">
                  <c:v>0.03</c:v>
                </c:pt>
                <c:pt idx="6">
                  <c:v>#N/A</c:v>
                </c:pt>
                <c:pt idx="7">
                  <c:v>0</c:v>
                </c:pt>
                <c:pt idx="8">
                  <c:v>#N/A</c:v>
                </c:pt>
                <c:pt idx="9">
                  <c:v>0.01</c:v>
                </c:pt>
              </c:numCache>
            </c:numRef>
          </c:val>
          <c:extLst>
            <c:ext xmlns:c16="http://schemas.microsoft.com/office/drawing/2014/chart" uri="{C3380CC4-5D6E-409C-BE32-E72D297353CC}">
              <c16:uniqueId val="{00000004-A5D3-49BA-89F5-24097E281620}"/>
            </c:ext>
          </c:extLst>
        </c:ser>
        <c:ser>
          <c:idx val="5"/>
          <c:order val="5"/>
          <c:tx>
            <c:strRef>
              <c:f>データシート!$A$32</c:f>
              <c:strCache>
                <c:ptCount val="1"/>
                <c:pt idx="0">
                  <c:v>国民健康保険事業会計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0.1</c:v>
                </c:pt>
                <c:pt idx="2">
                  <c:v>#N/A</c:v>
                </c:pt>
                <c:pt idx="3">
                  <c:v>0.18</c:v>
                </c:pt>
                <c:pt idx="4">
                  <c:v>#N/A</c:v>
                </c:pt>
                <c:pt idx="5">
                  <c:v>0.05</c:v>
                </c:pt>
                <c:pt idx="6">
                  <c:v>#N/A</c:v>
                </c:pt>
                <c:pt idx="7">
                  <c:v>0.1</c:v>
                </c:pt>
                <c:pt idx="8">
                  <c:v>#N/A</c:v>
                </c:pt>
                <c:pt idx="9">
                  <c:v>0.03</c:v>
                </c:pt>
              </c:numCache>
            </c:numRef>
          </c:val>
          <c:extLst>
            <c:ext xmlns:c16="http://schemas.microsoft.com/office/drawing/2014/chart" uri="{C3380CC4-5D6E-409C-BE32-E72D297353CC}">
              <c16:uniqueId val="{00000005-A5D3-49BA-89F5-24097E281620}"/>
            </c:ext>
          </c:extLst>
        </c:ser>
        <c:ser>
          <c:idx val="6"/>
          <c:order val="6"/>
          <c:tx>
            <c:strRef>
              <c:f>データシート!$A$33</c:f>
              <c:strCache>
                <c:ptCount val="1"/>
                <c:pt idx="0">
                  <c:v>水道事業会計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1.33</c:v>
                </c:pt>
                <c:pt idx="2">
                  <c:v>#N/A</c:v>
                </c:pt>
                <c:pt idx="3">
                  <c:v>1.41</c:v>
                </c:pt>
                <c:pt idx="4">
                  <c:v>#N/A</c:v>
                </c:pt>
                <c:pt idx="5">
                  <c:v>1.06</c:v>
                </c:pt>
                <c:pt idx="6">
                  <c:v>#N/A</c:v>
                </c:pt>
                <c:pt idx="7">
                  <c:v>1.1399999999999999</c:v>
                </c:pt>
                <c:pt idx="8">
                  <c:v>#N/A</c:v>
                </c:pt>
                <c:pt idx="9">
                  <c:v>0.8</c:v>
                </c:pt>
              </c:numCache>
            </c:numRef>
          </c:val>
          <c:extLst>
            <c:ext xmlns:c16="http://schemas.microsoft.com/office/drawing/2014/chart" uri="{C3380CC4-5D6E-409C-BE32-E72D297353CC}">
              <c16:uniqueId val="{00000006-A5D3-49BA-89F5-24097E281620}"/>
            </c:ext>
          </c:extLst>
        </c:ser>
        <c:ser>
          <c:idx val="7"/>
          <c:order val="7"/>
          <c:tx>
            <c:strRef>
              <c:f>データシート!$A$34</c:f>
              <c:strCache>
                <c:ptCount val="1"/>
                <c:pt idx="0">
                  <c:v>介護保険事業会計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0.97</c:v>
                </c:pt>
                <c:pt idx="2">
                  <c:v>#N/A</c:v>
                </c:pt>
                <c:pt idx="3">
                  <c:v>1.76</c:v>
                </c:pt>
                <c:pt idx="4">
                  <c:v>#N/A</c:v>
                </c:pt>
                <c:pt idx="5">
                  <c:v>2.29</c:v>
                </c:pt>
                <c:pt idx="6">
                  <c:v>#N/A</c:v>
                </c:pt>
                <c:pt idx="7">
                  <c:v>2.69</c:v>
                </c:pt>
                <c:pt idx="8">
                  <c:v>#N/A</c:v>
                </c:pt>
                <c:pt idx="9">
                  <c:v>3.61</c:v>
                </c:pt>
              </c:numCache>
            </c:numRef>
          </c:val>
          <c:extLst>
            <c:ext xmlns:c16="http://schemas.microsoft.com/office/drawing/2014/chart" uri="{C3380CC4-5D6E-409C-BE32-E72D297353CC}">
              <c16:uniqueId val="{00000007-A5D3-49BA-89F5-24097E281620}"/>
            </c:ext>
          </c:extLst>
        </c:ser>
        <c:ser>
          <c:idx val="8"/>
          <c:order val="8"/>
          <c:tx>
            <c:strRef>
              <c:f>データシート!$A$35</c:f>
              <c:strCache>
                <c:ptCount val="1"/>
                <c:pt idx="0">
                  <c:v>一般会計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5.14</c:v>
                </c:pt>
                <c:pt idx="2">
                  <c:v>#N/A</c:v>
                </c:pt>
                <c:pt idx="3">
                  <c:v>4.7300000000000004</c:v>
                </c:pt>
                <c:pt idx="4">
                  <c:v>#N/A</c:v>
                </c:pt>
                <c:pt idx="5">
                  <c:v>6.62</c:v>
                </c:pt>
                <c:pt idx="6">
                  <c:v>#N/A</c:v>
                </c:pt>
                <c:pt idx="7">
                  <c:v>5.19</c:v>
                </c:pt>
                <c:pt idx="8">
                  <c:v>#N/A</c:v>
                </c:pt>
                <c:pt idx="9">
                  <c:v>7.78</c:v>
                </c:pt>
              </c:numCache>
            </c:numRef>
          </c:val>
          <c:extLst>
            <c:ext xmlns:c16="http://schemas.microsoft.com/office/drawing/2014/chart" uri="{C3380CC4-5D6E-409C-BE32-E72D297353CC}">
              <c16:uniqueId val="{00000008-A5D3-49BA-89F5-24097E281620}"/>
            </c:ext>
          </c:extLst>
        </c:ser>
        <c:ser>
          <c:idx val="9"/>
          <c:order val="9"/>
          <c:tx>
            <c:strRef>
              <c:f>データシート!$A$36</c:f>
              <c:strCache>
                <c:ptCount val="1"/>
                <c:pt idx="0">
                  <c:v>公共下水道事業会計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0</c:v>
                </c:pt>
                <c:pt idx="1">
                  <c:v>0</c:v>
                </c:pt>
                <c:pt idx="2">
                  <c:v>0</c:v>
                </c:pt>
                <c:pt idx="3">
                  <c:v>0</c:v>
                </c:pt>
                <c:pt idx="4">
                  <c:v>0</c:v>
                </c:pt>
                <c:pt idx="5">
                  <c:v>0</c:v>
                </c:pt>
                <c:pt idx="6">
                  <c:v>0</c:v>
                </c:pt>
                <c:pt idx="7">
                  <c:v>0</c:v>
                </c:pt>
                <c:pt idx="8">
                  <c:v>7.11</c:v>
                </c:pt>
                <c:pt idx="9">
                  <c:v>#N/A</c:v>
                </c:pt>
              </c:numCache>
            </c:numRef>
          </c:val>
          <c:extLst>
            <c:ext xmlns:c16="http://schemas.microsoft.com/office/drawing/2014/chart" uri="{C3380CC4-5D6E-409C-BE32-E72D297353CC}">
              <c16:uniqueId val="{00000009-A5D3-49BA-89F5-24097E281620}"/>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502</c:v>
                </c:pt>
                <c:pt idx="5">
                  <c:v>471</c:v>
                </c:pt>
                <c:pt idx="8">
                  <c:v>445</c:v>
                </c:pt>
                <c:pt idx="11">
                  <c:v>454</c:v>
                </c:pt>
                <c:pt idx="14">
                  <c:v>446</c:v>
                </c:pt>
              </c:numCache>
            </c:numRef>
          </c:val>
          <c:extLst>
            <c:ext xmlns:c16="http://schemas.microsoft.com/office/drawing/2014/chart" uri="{C3380CC4-5D6E-409C-BE32-E72D297353CC}">
              <c16:uniqueId val="{00000000-C234-4E30-84D8-70CED0B68F75}"/>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C234-4E30-84D8-70CED0B68F75}"/>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7</c:v>
                </c:pt>
                <c:pt idx="3">
                  <c:v>10</c:v>
                </c:pt>
                <c:pt idx="6">
                  <c:v>3</c:v>
                </c:pt>
                <c:pt idx="9">
                  <c:v>3</c:v>
                </c:pt>
                <c:pt idx="12">
                  <c:v>3</c:v>
                </c:pt>
              </c:numCache>
            </c:numRef>
          </c:val>
          <c:extLst>
            <c:ext xmlns:c16="http://schemas.microsoft.com/office/drawing/2014/chart" uri="{C3380CC4-5D6E-409C-BE32-E72D297353CC}">
              <c16:uniqueId val="{00000002-C234-4E30-84D8-70CED0B68F75}"/>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4</c:v>
                </c:pt>
                <c:pt idx="3">
                  <c:v>3</c:v>
                </c:pt>
                <c:pt idx="6">
                  <c:v>3</c:v>
                </c:pt>
                <c:pt idx="9">
                  <c:v>1</c:v>
                </c:pt>
                <c:pt idx="12">
                  <c:v>10</c:v>
                </c:pt>
              </c:numCache>
            </c:numRef>
          </c:val>
          <c:extLst>
            <c:ext xmlns:c16="http://schemas.microsoft.com/office/drawing/2014/chart" uri="{C3380CC4-5D6E-409C-BE32-E72D297353CC}">
              <c16:uniqueId val="{00000003-C234-4E30-84D8-70CED0B68F75}"/>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291</c:v>
                </c:pt>
                <c:pt idx="3">
                  <c:v>289</c:v>
                </c:pt>
                <c:pt idx="6">
                  <c:v>278</c:v>
                </c:pt>
                <c:pt idx="9">
                  <c:v>291</c:v>
                </c:pt>
                <c:pt idx="12">
                  <c:v>280</c:v>
                </c:pt>
              </c:numCache>
            </c:numRef>
          </c:val>
          <c:extLst>
            <c:ext xmlns:c16="http://schemas.microsoft.com/office/drawing/2014/chart" uri="{C3380CC4-5D6E-409C-BE32-E72D297353CC}">
              <c16:uniqueId val="{00000004-C234-4E30-84D8-70CED0B68F75}"/>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C234-4E30-84D8-70CED0B68F75}"/>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C234-4E30-84D8-70CED0B68F75}"/>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629</c:v>
                </c:pt>
                <c:pt idx="3">
                  <c:v>591</c:v>
                </c:pt>
                <c:pt idx="6">
                  <c:v>549</c:v>
                </c:pt>
                <c:pt idx="9">
                  <c:v>550</c:v>
                </c:pt>
                <c:pt idx="12">
                  <c:v>534</c:v>
                </c:pt>
              </c:numCache>
            </c:numRef>
          </c:val>
          <c:extLst>
            <c:ext xmlns:c16="http://schemas.microsoft.com/office/drawing/2014/chart" uri="{C3380CC4-5D6E-409C-BE32-E72D297353CC}">
              <c16:uniqueId val="{00000007-C234-4E30-84D8-70CED0B68F75}"/>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429</c:v>
                </c:pt>
                <c:pt idx="2">
                  <c:v>#N/A</c:v>
                </c:pt>
                <c:pt idx="3">
                  <c:v>#N/A</c:v>
                </c:pt>
                <c:pt idx="4">
                  <c:v>422</c:v>
                </c:pt>
                <c:pt idx="5">
                  <c:v>#N/A</c:v>
                </c:pt>
                <c:pt idx="6">
                  <c:v>#N/A</c:v>
                </c:pt>
                <c:pt idx="7">
                  <c:v>388</c:v>
                </c:pt>
                <c:pt idx="8">
                  <c:v>#N/A</c:v>
                </c:pt>
                <c:pt idx="9">
                  <c:v>#N/A</c:v>
                </c:pt>
                <c:pt idx="10">
                  <c:v>391</c:v>
                </c:pt>
                <c:pt idx="11">
                  <c:v>#N/A</c:v>
                </c:pt>
                <c:pt idx="12">
                  <c:v>#N/A</c:v>
                </c:pt>
                <c:pt idx="13">
                  <c:v>381</c:v>
                </c:pt>
                <c:pt idx="14">
                  <c:v>#N/A</c:v>
                </c:pt>
              </c:numCache>
            </c:numRef>
          </c:val>
          <c:smooth val="0"/>
          <c:extLst>
            <c:ext xmlns:c16="http://schemas.microsoft.com/office/drawing/2014/chart" uri="{C3380CC4-5D6E-409C-BE32-E72D297353CC}">
              <c16:uniqueId val="{00000008-C234-4E30-84D8-70CED0B68F75}"/>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4446</c:v>
                </c:pt>
                <c:pt idx="5">
                  <c:v>4207</c:v>
                </c:pt>
                <c:pt idx="8">
                  <c:v>4554</c:v>
                </c:pt>
                <c:pt idx="11">
                  <c:v>4459</c:v>
                </c:pt>
                <c:pt idx="14">
                  <c:v>4175</c:v>
                </c:pt>
              </c:numCache>
            </c:numRef>
          </c:val>
          <c:extLst>
            <c:ext xmlns:c16="http://schemas.microsoft.com/office/drawing/2014/chart" uri="{C3380CC4-5D6E-409C-BE32-E72D297353CC}">
              <c16:uniqueId val="{00000000-1A9A-47B8-9213-A47D6D9A42B6}"/>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298</c:v>
                </c:pt>
                <c:pt idx="5">
                  <c:v>267</c:v>
                </c:pt>
                <c:pt idx="8">
                  <c:v>258</c:v>
                </c:pt>
                <c:pt idx="11">
                  <c:v>254</c:v>
                </c:pt>
                <c:pt idx="14">
                  <c:v>250</c:v>
                </c:pt>
              </c:numCache>
            </c:numRef>
          </c:val>
          <c:extLst>
            <c:ext xmlns:c16="http://schemas.microsoft.com/office/drawing/2014/chart" uri="{C3380CC4-5D6E-409C-BE32-E72D297353CC}">
              <c16:uniqueId val="{00000001-1A9A-47B8-9213-A47D6D9A42B6}"/>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2567</c:v>
                </c:pt>
                <c:pt idx="5">
                  <c:v>2715</c:v>
                </c:pt>
                <c:pt idx="8">
                  <c:v>2796</c:v>
                </c:pt>
                <c:pt idx="11">
                  <c:v>2703</c:v>
                </c:pt>
                <c:pt idx="14">
                  <c:v>2665</c:v>
                </c:pt>
              </c:numCache>
            </c:numRef>
          </c:val>
          <c:extLst>
            <c:ext xmlns:c16="http://schemas.microsoft.com/office/drawing/2014/chart" uri="{C3380CC4-5D6E-409C-BE32-E72D297353CC}">
              <c16:uniqueId val="{00000002-1A9A-47B8-9213-A47D6D9A42B6}"/>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1A9A-47B8-9213-A47D6D9A42B6}"/>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1A9A-47B8-9213-A47D6D9A42B6}"/>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10</c:v>
                </c:pt>
                <c:pt idx="3">
                  <c:v>0</c:v>
                </c:pt>
                <c:pt idx="6">
                  <c:v>0</c:v>
                </c:pt>
                <c:pt idx="9">
                  <c:v>0</c:v>
                </c:pt>
                <c:pt idx="12">
                  <c:v>0</c:v>
                </c:pt>
              </c:numCache>
            </c:numRef>
          </c:val>
          <c:extLst>
            <c:ext xmlns:c16="http://schemas.microsoft.com/office/drawing/2014/chart" uri="{C3380CC4-5D6E-409C-BE32-E72D297353CC}">
              <c16:uniqueId val="{00000005-1A9A-47B8-9213-A47D6D9A42B6}"/>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1064</c:v>
                </c:pt>
                <c:pt idx="3">
                  <c:v>1041</c:v>
                </c:pt>
                <c:pt idx="6">
                  <c:v>1066</c:v>
                </c:pt>
                <c:pt idx="9">
                  <c:v>1082</c:v>
                </c:pt>
                <c:pt idx="12">
                  <c:v>1081</c:v>
                </c:pt>
              </c:numCache>
            </c:numRef>
          </c:val>
          <c:extLst>
            <c:ext xmlns:c16="http://schemas.microsoft.com/office/drawing/2014/chart" uri="{C3380CC4-5D6E-409C-BE32-E72D297353CC}">
              <c16:uniqueId val="{00000006-1A9A-47B8-9213-A47D6D9A42B6}"/>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11</c:v>
                </c:pt>
                <c:pt idx="3">
                  <c:v>6</c:v>
                </c:pt>
                <c:pt idx="6">
                  <c:v>5</c:v>
                </c:pt>
                <c:pt idx="9">
                  <c:v>3</c:v>
                </c:pt>
                <c:pt idx="12">
                  <c:v>1</c:v>
                </c:pt>
              </c:numCache>
            </c:numRef>
          </c:val>
          <c:extLst>
            <c:ext xmlns:c16="http://schemas.microsoft.com/office/drawing/2014/chart" uri="{C3380CC4-5D6E-409C-BE32-E72D297353CC}">
              <c16:uniqueId val="{00000007-1A9A-47B8-9213-A47D6D9A42B6}"/>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2480</c:v>
                </c:pt>
                <c:pt idx="3">
                  <c:v>2400</c:v>
                </c:pt>
                <c:pt idx="6">
                  <c:v>2294</c:v>
                </c:pt>
                <c:pt idx="9">
                  <c:v>2089</c:v>
                </c:pt>
                <c:pt idx="12">
                  <c:v>1911</c:v>
                </c:pt>
              </c:numCache>
            </c:numRef>
          </c:val>
          <c:extLst>
            <c:ext xmlns:c16="http://schemas.microsoft.com/office/drawing/2014/chart" uri="{C3380CC4-5D6E-409C-BE32-E72D297353CC}">
              <c16:uniqueId val="{00000008-1A9A-47B8-9213-A47D6D9A42B6}"/>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24</c:v>
                </c:pt>
                <c:pt idx="3">
                  <c:v>13</c:v>
                </c:pt>
                <c:pt idx="6">
                  <c:v>8</c:v>
                </c:pt>
                <c:pt idx="9">
                  <c:v>3</c:v>
                </c:pt>
                <c:pt idx="12">
                  <c:v>0</c:v>
                </c:pt>
              </c:numCache>
            </c:numRef>
          </c:val>
          <c:extLst>
            <c:ext xmlns:c16="http://schemas.microsoft.com/office/drawing/2014/chart" uri="{C3380CC4-5D6E-409C-BE32-E72D297353CC}">
              <c16:uniqueId val="{00000009-1A9A-47B8-9213-A47D6D9A42B6}"/>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5473</c:v>
                </c:pt>
                <c:pt idx="3">
                  <c:v>5564</c:v>
                </c:pt>
                <c:pt idx="6">
                  <c:v>5510</c:v>
                </c:pt>
                <c:pt idx="9">
                  <c:v>5665</c:v>
                </c:pt>
                <c:pt idx="12">
                  <c:v>5710</c:v>
                </c:pt>
              </c:numCache>
            </c:numRef>
          </c:val>
          <c:extLst>
            <c:ext xmlns:c16="http://schemas.microsoft.com/office/drawing/2014/chart" uri="{C3380CC4-5D6E-409C-BE32-E72D297353CC}">
              <c16:uniqueId val="{0000000A-1A9A-47B8-9213-A47D6D9A42B6}"/>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1751</c:v>
                </c:pt>
                <c:pt idx="2">
                  <c:v>#N/A</c:v>
                </c:pt>
                <c:pt idx="3">
                  <c:v>#N/A</c:v>
                </c:pt>
                <c:pt idx="4">
                  <c:v>1835</c:v>
                </c:pt>
                <c:pt idx="5">
                  <c:v>#N/A</c:v>
                </c:pt>
                <c:pt idx="6">
                  <c:v>#N/A</c:v>
                </c:pt>
                <c:pt idx="7">
                  <c:v>1274</c:v>
                </c:pt>
                <c:pt idx="8">
                  <c:v>#N/A</c:v>
                </c:pt>
                <c:pt idx="9">
                  <c:v>#N/A</c:v>
                </c:pt>
                <c:pt idx="10">
                  <c:v>1425</c:v>
                </c:pt>
                <c:pt idx="11">
                  <c:v>#N/A</c:v>
                </c:pt>
                <c:pt idx="12">
                  <c:v>#N/A</c:v>
                </c:pt>
                <c:pt idx="13">
                  <c:v>1613</c:v>
                </c:pt>
                <c:pt idx="14">
                  <c:v>#N/A</c:v>
                </c:pt>
              </c:numCache>
            </c:numRef>
          </c:val>
          <c:smooth val="0"/>
          <c:extLst>
            <c:ext xmlns:c16="http://schemas.microsoft.com/office/drawing/2014/chart" uri="{C3380CC4-5D6E-409C-BE32-E72D297353CC}">
              <c16:uniqueId val="{0000000B-1A9A-47B8-9213-A47D6D9A42B6}"/>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2381</c:v>
                </c:pt>
                <c:pt idx="1">
                  <c:v>2201</c:v>
                </c:pt>
                <c:pt idx="2">
                  <c:v>2101</c:v>
                </c:pt>
              </c:numCache>
            </c:numRef>
          </c:val>
          <c:extLst>
            <c:ext xmlns:c16="http://schemas.microsoft.com/office/drawing/2014/chart" uri="{C3380CC4-5D6E-409C-BE32-E72D297353CC}">
              <c16:uniqueId val="{00000000-9CDB-4BE3-92C8-8D7F040ACA7E}"/>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40</c:v>
                </c:pt>
                <c:pt idx="1">
                  <c:v>54</c:v>
                </c:pt>
                <c:pt idx="2">
                  <c:v>72</c:v>
                </c:pt>
              </c:numCache>
            </c:numRef>
          </c:val>
          <c:extLst>
            <c:ext xmlns:c16="http://schemas.microsoft.com/office/drawing/2014/chart" uri="{C3380CC4-5D6E-409C-BE32-E72D297353CC}">
              <c16:uniqueId val="{00000001-9CDB-4BE3-92C8-8D7F040ACA7E}"/>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211</c:v>
                </c:pt>
                <c:pt idx="1">
                  <c:v>291</c:v>
                </c:pt>
                <c:pt idx="2">
                  <c:v>338</c:v>
                </c:pt>
              </c:numCache>
            </c:numRef>
          </c:val>
          <c:extLst>
            <c:ext xmlns:c16="http://schemas.microsoft.com/office/drawing/2014/chart" uri="{C3380CC4-5D6E-409C-BE32-E72D297353CC}">
              <c16:uniqueId val="{00000002-9CDB-4BE3-92C8-8D7F040ACA7E}"/>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&#65279;<?xml version="1.0" encoding="utf-8" standalone="yes"?>
<Relationships xmlns="http://schemas.openxmlformats.org/package/2006/relationships">
  <Relationship Id="rId1" Type="http://schemas.openxmlformats.org/officeDocument/2006/relationships/chart" Target="../charts/chart1.xml" />
</Relationships>
</file>

<file path=xl/drawings/_rels/drawing8.xml.rels>&#65279;<?xml version="1.0" encoding="utf-8" standalone="yes"?>
<Relationships xmlns="http://schemas.openxmlformats.org/package/2006/relationships">
  <Relationship Id="rId1" Type="http://schemas.openxmlformats.org/officeDocument/2006/relationships/chart" Target="../charts/chart2.xml" />
</Relationships>
</file>

<file path=xl/drawings/_rels/drawing9.xml.rels>&#65279;<?xml version="1.0" encoding="utf-8" standalone="yes"?>
<Relationships xmlns="http://schemas.openxmlformats.org/package/2006/relationships">
  <Relationship Id="rId1" Type="http://schemas.openxmlformats.org/officeDocument/2006/relationships/chart" Target="../charts/chart3.xml" />
</Relationships>
</file>

<file path=xl/drawings/_rels/drawing10.xml.rels>&#65279;<?xml version="1.0" encoding="utf-8" standalone="yes"?>
<Relationships xmlns="http://schemas.openxmlformats.org/package/2006/relationships">
  <Relationship Id="rId1" Type="http://schemas.openxmlformats.org/officeDocument/2006/relationships/chart" Target="../charts/chart4.xml" />
</Relationships>
</file>

<file path=xl/drawings/_rels/drawing11.xml.rels>&#65279;<?xml version="1.0" encoding="utf-8" standalone="yes"?>
<Relationships xmlns="http://schemas.openxmlformats.org/package/2006/relationships">
  <Relationship Id="rId1" Type="http://schemas.openxmlformats.org/officeDocument/2006/relationships/chart" Target="../charts/chart5.xml" />
</Relationships>
</file>

<file path=xl/drawings/_rels/drawing12.xml.rels>&#65279;<?xml version="1.0" encoding="utf-8" standalone="yes"?>
<Relationships xmlns="http://schemas.openxmlformats.org/package/2006/relationships">
  <Relationship Id="rId1" Type="http://schemas.openxmlformats.org/officeDocument/2006/relationships/chart" Target="../charts/chart6.xml" />
</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北海道江差町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6,607
6,572
109.48
6,788,930
6,481,920
287,336
3,692,040
5,710,367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11.9
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[0.25]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　長引く景気低迷等により、数年来税収の前年度比減が続いていたが、令和５年度</a:t>
          </a:r>
          <a:r>
            <a:rPr kumimoji="1" lang="ja-JP" altLang="en-US" sz="1100">
              <a:solidFill>
                <a:schemeClr val="dk1"/>
              </a:solidFill>
              <a:effectLst/>
              <a:latin typeface="+mn-lt"/>
              <a:ea typeface="+mn-ea"/>
              <a:cs typeface="+mn-cs"/>
            </a:rPr>
            <a:t>・令和６年度と</a:t>
          </a:r>
          <a:r>
            <a:rPr kumimoji="1" lang="ja-JP" altLang="ja-JP" sz="1100">
              <a:solidFill>
                <a:schemeClr val="dk1"/>
              </a:solidFill>
              <a:effectLst/>
              <a:latin typeface="+mn-lt"/>
              <a:ea typeface="+mn-ea"/>
              <a:cs typeface="+mn-cs"/>
            </a:rPr>
            <a:t>固定資産税</a:t>
          </a:r>
          <a:r>
            <a:rPr kumimoji="1" lang="ja-JP" altLang="en-US" sz="1100">
              <a:solidFill>
                <a:schemeClr val="dk1"/>
              </a:solidFill>
              <a:effectLst/>
              <a:latin typeface="+mn-lt"/>
              <a:ea typeface="+mn-ea"/>
              <a:cs typeface="+mn-cs"/>
            </a:rPr>
            <a:t>や法人住民税</a:t>
          </a:r>
          <a:r>
            <a:rPr kumimoji="1" lang="ja-JP" altLang="ja-JP" sz="1100">
              <a:solidFill>
                <a:schemeClr val="dk1"/>
              </a:solidFill>
              <a:effectLst/>
              <a:latin typeface="+mn-lt"/>
              <a:ea typeface="+mn-ea"/>
              <a:cs typeface="+mn-cs"/>
            </a:rPr>
            <a:t>の増などにより、わずかではあるが前年度比増となった。しかし、財政力としては</a:t>
          </a:r>
          <a:r>
            <a:rPr kumimoji="1" lang="en-US" altLang="ja-JP" sz="1100">
              <a:solidFill>
                <a:schemeClr val="dk1"/>
              </a:solidFill>
              <a:effectLst/>
              <a:latin typeface="+mn-lt"/>
              <a:ea typeface="+mn-ea"/>
              <a:cs typeface="+mn-cs"/>
            </a:rPr>
            <a:t>0.25</a:t>
          </a:r>
          <a:r>
            <a:rPr kumimoji="1" lang="ja-JP" altLang="ja-JP" sz="1100">
              <a:solidFill>
                <a:schemeClr val="dk1"/>
              </a:solidFill>
              <a:effectLst/>
              <a:latin typeface="+mn-lt"/>
              <a:ea typeface="+mn-ea"/>
              <a:cs typeface="+mn-cs"/>
            </a:rPr>
            <a:t>と北海道平均及び類似団体平均を下回っており、低水準で推移していることに変わりはない。</a:t>
          </a:r>
          <a:endParaRPr lang="ja-JP" altLang="ja-JP" sz="1400">
            <a:effectLst/>
          </a:endParaRPr>
        </a:p>
        <a:p>
          <a:pPr eaLnBrk="1" fontAlgn="auto" latinLnBrk="0" hangingPunct="1"/>
          <a:r>
            <a:rPr kumimoji="1" lang="ja-JP" altLang="ja-JP" sz="1100">
              <a:solidFill>
                <a:schemeClr val="dk1"/>
              </a:solidFill>
              <a:effectLst/>
              <a:latin typeface="+mn-lt"/>
              <a:ea typeface="+mn-ea"/>
              <a:cs typeface="+mn-cs"/>
            </a:rPr>
            <a:t>　引き続き、経済基盤を持続させる産業の振興を図っていくとともに、滞納処分の強化により税収増に努めていく。</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45</xdr:row>
      <xdr:rowOff>74083</xdr:rowOff>
    </xdr:from>
    <xdr:to>
      <xdr:col>27</xdr:col>
      <xdr:colOff>184150</xdr:colOff>
      <xdr:row>45</xdr:row>
      <xdr:rowOff>74083</xdr:rowOff>
    </xdr:to>
    <xdr:cxnSp macro="">
      <xdr:nvCxnSpPr>
        <xdr:cNvPr id="50" name="直線コネクタ 49"/>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1" name="テキスト ボックス 50"/>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2" name="直線コネクタ 51"/>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3" name="テキスト ボックス 52"/>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4" name="直線コネクタ 53"/>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5" name="テキスト ボックス 54"/>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6" name="直線コネクタ 55"/>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7" name="テキスト ボックス 56"/>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8" name="直線コネクタ 57"/>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59" name="テキスト ボックス 58"/>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0" name="直線コネクタ 59"/>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1" name="テキスト ボックス 60"/>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2" name="財政力グラフ枠"/>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35</xdr:row>
      <xdr:rowOff>72672</xdr:rowOff>
    </xdr:from>
    <xdr:to>
      <xdr:col>23</xdr:col>
      <xdr:colOff>133350</xdr:colOff>
      <xdr:row>44</xdr:row>
      <xdr:rowOff>31045</xdr:rowOff>
    </xdr:to>
    <xdr:cxnSp macro="">
      <xdr:nvCxnSpPr>
        <xdr:cNvPr id="63" name="直線コネクタ 62"/>
        <xdr:cNvCxnSpPr/>
      </xdr:nvCxnSpPr>
      <xdr:spPr>
        <a:xfrm flipV="1">
          <a:off x="4953000" y="6073422"/>
          <a:ext cx="0" cy="1501423"/>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44</xdr:row>
      <xdr:rowOff>3122</xdr:rowOff>
    </xdr:from>
    <xdr:ext cx="762000" cy="259045"/>
    <xdr:sp macro="" textlink="">
      <xdr:nvSpPr>
        <xdr:cNvPr id="64" name="財政力最小値テキスト"/>
        <xdr:cNvSpPr txBox="1"/>
      </xdr:nvSpPr>
      <xdr:spPr>
        <a:xfrm>
          <a:off x="5041900" y="75469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44</xdr:row>
      <xdr:rowOff>31045</xdr:rowOff>
    </xdr:from>
    <xdr:to>
      <xdr:col>24</xdr:col>
      <xdr:colOff>12700</xdr:colOff>
      <xdr:row>44</xdr:row>
      <xdr:rowOff>31045</xdr:rowOff>
    </xdr:to>
    <xdr:cxnSp macro="">
      <xdr:nvCxnSpPr>
        <xdr:cNvPr id="65" name="直線コネクタ 64"/>
        <xdr:cNvCxnSpPr/>
      </xdr:nvCxnSpPr>
      <xdr:spPr>
        <a:xfrm>
          <a:off x="4864100" y="75748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33</xdr:row>
      <xdr:rowOff>159049</xdr:rowOff>
    </xdr:from>
    <xdr:ext cx="762000" cy="259045"/>
    <xdr:sp macro="" textlink="">
      <xdr:nvSpPr>
        <xdr:cNvPr id="66" name="財政力最大値テキスト"/>
        <xdr:cNvSpPr txBox="1"/>
      </xdr:nvSpPr>
      <xdr:spPr>
        <a:xfrm>
          <a:off x="5041900" y="58168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1.28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35</xdr:row>
      <xdr:rowOff>72672</xdr:rowOff>
    </xdr:from>
    <xdr:to>
      <xdr:col>24</xdr:col>
      <xdr:colOff>12700</xdr:colOff>
      <xdr:row>35</xdr:row>
      <xdr:rowOff>72672</xdr:rowOff>
    </xdr:to>
    <xdr:cxnSp macro="">
      <xdr:nvCxnSpPr>
        <xdr:cNvPr id="67" name="直線コネクタ 66"/>
        <xdr:cNvCxnSpPr/>
      </xdr:nvCxnSpPr>
      <xdr:spPr>
        <a:xfrm>
          <a:off x="4864100" y="6073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43</xdr:row>
      <xdr:rowOff>81845</xdr:rowOff>
    </xdr:from>
    <xdr:to>
      <xdr:col>23</xdr:col>
      <xdr:colOff>133350</xdr:colOff>
      <xdr:row>43</xdr:row>
      <xdr:rowOff>81845</xdr:rowOff>
    </xdr:to>
    <xdr:cxnSp macro="">
      <xdr:nvCxnSpPr>
        <xdr:cNvPr id="68" name="直線コネクタ 67"/>
        <xdr:cNvCxnSpPr/>
      </xdr:nvCxnSpPr>
      <xdr:spPr>
        <a:xfrm>
          <a:off x="4114800" y="745419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41</xdr:row>
      <xdr:rowOff>58155</xdr:rowOff>
    </xdr:from>
    <xdr:ext cx="762000" cy="259045"/>
    <xdr:sp macro="" textlink="">
      <xdr:nvSpPr>
        <xdr:cNvPr id="69" name="財政力平均値テキスト"/>
        <xdr:cNvSpPr txBox="1"/>
      </xdr:nvSpPr>
      <xdr:spPr>
        <a:xfrm>
          <a:off x="5041900" y="708760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41628</xdr:rowOff>
    </xdr:from>
    <xdr:to>
      <xdr:col>23</xdr:col>
      <xdr:colOff>184150</xdr:colOff>
      <xdr:row>42</xdr:row>
      <xdr:rowOff>143228</xdr:rowOff>
    </xdr:to>
    <xdr:sp macro="" textlink="">
      <xdr:nvSpPr>
        <xdr:cNvPr id="70" name="フローチャート: 判断 69"/>
        <xdr:cNvSpPr/>
      </xdr:nvSpPr>
      <xdr:spPr>
        <a:xfrm>
          <a:off x="49022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43</xdr:row>
      <xdr:rowOff>68439</xdr:rowOff>
    </xdr:from>
    <xdr:to>
      <xdr:col>19</xdr:col>
      <xdr:colOff>133350</xdr:colOff>
      <xdr:row>43</xdr:row>
      <xdr:rowOff>81845</xdr:rowOff>
    </xdr:to>
    <xdr:cxnSp macro="">
      <xdr:nvCxnSpPr>
        <xdr:cNvPr id="71" name="直線コネクタ 70"/>
        <xdr:cNvCxnSpPr/>
      </xdr:nvCxnSpPr>
      <xdr:spPr>
        <a:xfrm>
          <a:off x="3225800" y="7440789"/>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41628</xdr:rowOff>
    </xdr:from>
    <xdr:to>
      <xdr:col>19</xdr:col>
      <xdr:colOff>184150</xdr:colOff>
      <xdr:row>42</xdr:row>
      <xdr:rowOff>143228</xdr:rowOff>
    </xdr:to>
    <xdr:sp macro="" textlink="">
      <xdr:nvSpPr>
        <xdr:cNvPr id="72" name="フローチャート: 判断 71"/>
        <xdr:cNvSpPr/>
      </xdr:nvSpPr>
      <xdr:spPr>
        <a:xfrm>
          <a:off x="4064000" y="72425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153405</xdr:rowOff>
    </xdr:from>
    <xdr:ext cx="736600" cy="259045"/>
    <xdr:sp macro="" textlink="">
      <xdr:nvSpPr>
        <xdr:cNvPr id="73" name="テキスト ボックス 72"/>
        <xdr:cNvSpPr txBox="1"/>
      </xdr:nvSpPr>
      <xdr:spPr>
        <a:xfrm>
          <a:off x="3733800" y="7011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43</xdr:row>
      <xdr:rowOff>55033</xdr:rowOff>
    </xdr:from>
    <xdr:to>
      <xdr:col>15</xdr:col>
      <xdr:colOff>82550</xdr:colOff>
      <xdr:row>43</xdr:row>
      <xdr:rowOff>68439</xdr:rowOff>
    </xdr:to>
    <xdr:cxnSp macro="">
      <xdr:nvCxnSpPr>
        <xdr:cNvPr id="74" name="直線コネクタ 73"/>
        <xdr:cNvCxnSpPr/>
      </xdr:nvCxnSpPr>
      <xdr:spPr>
        <a:xfrm>
          <a:off x="2336800" y="7427383"/>
          <a:ext cx="889000" cy="13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28222</xdr:rowOff>
    </xdr:from>
    <xdr:to>
      <xdr:col>15</xdr:col>
      <xdr:colOff>133350</xdr:colOff>
      <xdr:row>42</xdr:row>
      <xdr:rowOff>129822</xdr:rowOff>
    </xdr:to>
    <xdr:sp macro="" textlink="">
      <xdr:nvSpPr>
        <xdr:cNvPr id="75" name="フローチャート: 判断 74"/>
        <xdr:cNvSpPr/>
      </xdr:nvSpPr>
      <xdr:spPr>
        <a:xfrm>
          <a:off x="3175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139999</xdr:rowOff>
    </xdr:from>
    <xdr:ext cx="762000" cy="259045"/>
    <xdr:sp macro="" textlink="">
      <xdr:nvSpPr>
        <xdr:cNvPr id="76" name="テキスト ボックス 75"/>
        <xdr:cNvSpPr txBox="1"/>
      </xdr:nvSpPr>
      <xdr:spPr>
        <a:xfrm>
          <a:off x="2844800" y="69979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43</xdr:row>
      <xdr:rowOff>41628</xdr:rowOff>
    </xdr:from>
    <xdr:to>
      <xdr:col>11</xdr:col>
      <xdr:colOff>31750</xdr:colOff>
      <xdr:row>43</xdr:row>
      <xdr:rowOff>55033</xdr:rowOff>
    </xdr:to>
    <xdr:cxnSp macro="">
      <xdr:nvCxnSpPr>
        <xdr:cNvPr id="77" name="直線コネクタ 76"/>
        <xdr:cNvCxnSpPr/>
      </xdr:nvCxnSpPr>
      <xdr:spPr>
        <a:xfrm>
          <a:off x="1447800" y="7413978"/>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28222</xdr:rowOff>
    </xdr:from>
    <xdr:to>
      <xdr:col>11</xdr:col>
      <xdr:colOff>82550</xdr:colOff>
      <xdr:row>42</xdr:row>
      <xdr:rowOff>129822</xdr:rowOff>
    </xdr:to>
    <xdr:sp macro="" textlink="">
      <xdr:nvSpPr>
        <xdr:cNvPr id="78" name="フローチャート: 判断 77"/>
        <xdr:cNvSpPr/>
      </xdr:nvSpPr>
      <xdr:spPr>
        <a:xfrm>
          <a:off x="2286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139999</xdr:rowOff>
    </xdr:from>
    <xdr:ext cx="762000" cy="259045"/>
    <xdr:sp macro="" textlink="">
      <xdr:nvSpPr>
        <xdr:cNvPr id="79" name="テキスト ボックス 78"/>
        <xdr:cNvSpPr txBox="1"/>
      </xdr:nvSpPr>
      <xdr:spPr>
        <a:xfrm>
          <a:off x="1955800" y="69979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159455</xdr:rowOff>
    </xdr:from>
    <xdr:to>
      <xdr:col>7</xdr:col>
      <xdr:colOff>31750</xdr:colOff>
      <xdr:row>42</xdr:row>
      <xdr:rowOff>89605</xdr:rowOff>
    </xdr:to>
    <xdr:sp macro="" textlink="">
      <xdr:nvSpPr>
        <xdr:cNvPr id="80" name="フローチャート: 判断 79"/>
        <xdr:cNvSpPr/>
      </xdr:nvSpPr>
      <xdr:spPr>
        <a:xfrm>
          <a:off x="1397000" y="71889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99782</xdr:rowOff>
    </xdr:from>
    <xdr:ext cx="762000" cy="259045"/>
    <xdr:sp macro="" textlink="">
      <xdr:nvSpPr>
        <xdr:cNvPr id="81" name="テキスト ボックス 80"/>
        <xdr:cNvSpPr txBox="1"/>
      </xdr:nvSpPr>
      <xdr:spPr>
        <a:xfrm>
          <a:off x="1066800" y="69577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2" name="テキスト ボックス 81"/>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3" name="テキスト ボックス 82"/>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4" name="テキスト ボックス 83"/>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5" name="テキスト ボックス 84"/>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6" name="テキスト ボックス 85"/>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43</xdr:row>
      <xdr:rowOff>31045</xdr:rowOff>
    </xdr:from>
    <xdr:to>
      <xdr:col>23</xdr:col>
      <xdr:colOff>184150</xdr:colOff>
      <xdr:row>43</xdr:row>
      <xdr:rowOff>132645</xdr:rowOff>
    </xdr:to>
    <xdr:sp macro="" textlink="">
      <xdr:nvSpPr>
        <xdr:cNvPr id="87" name="楕円 86"/>
        <xdr:cNvSpPr/>
      </xdr:nvSpPr>
      <xdr:spPr>
        <a:xfrm>
          <a:off x="4902200" y="740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42</xdr:row>
      <xdr:rowOff>98372</xdr:rowOff>
    </xdr:from>
    <xdr:ext cx="762000" cy="259045"/>
    <xdr:sp macro="" textlink="">
      <xdr:nvSpPr>
        <xdr:cNvPr id="88" name="財政力該当値テキスト"/>
        <xdr:cNvSpPr txBox="1"/>
      </xdr:nvSpPr>
      <xdr:spPr>
        <a:xfrm>
          <a:off x="5041900" y="72992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43</xdr:row>
      <xdr:rowOff>31045</xdr:rowOff>
    </xdr:from>
    <xdr:to>
      <xdr:col>19</xdr:col>
      <xdr:colOff>184150</xdr:colOff>
      <xdr:row>43</xdr:row>
      <xdr:rowOff>132645</xdr:rowOff>
    </xdr:to>
    <xdr:sp macro="" textlink="">
      <xdr:nvSpPr>
        <xdr:cNvPr id="89" name="楕円 88"/>
        <xdr:cNvSpPr/>
      </xdr:nvSpPr>
      <xdr:spPr>
        <a:xfrm>
          <a:off x="4064000" y="74033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43</xdr:row>
      <xdr:rowOff>117422</xdr:rowOff>
    </xdr:from>
    <xdr:ext cx="736600" cy="259045"/>
    <xdr:sp macro="" textlink="">
      <xdr:nvSpPr>
        <xdr:cNvPr id="90" name="テキスト ボックス 89"/>
        <xdr:cNvSpPr txBox="1"/>
      </xdr:nvSpPr>
      <xdr:spPr>
        <a:xfrm>
          <a:off x="3733800" y="74897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43</xdr:row>
      <xdr:rowOff>17639</xdr:rowOff>
    </xdr:from>
    <xdr:to>
      <xdr:col>15</xdr:col>
      <xdr:colOff>133350</xdr:colOff>
      <xdr:row>43</xdr:row>
      <xdr:rowOff>119239</xdr:rowOff>
    </xdr:to>
    <xdr:sp macro="" textlink="">
      <xdr:nvSpPr>
        <xdr:cNvPr id="91" name="楕円 90"/>
        <xdr:cNvSpPr/>
      </xdr:nvSpPr>
      <xdr:spPr>
        <a:xfrm>
          <a:off x="3175000" y="73899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43</xdr:row>
      <xdr:rowOff>104016</xdr:rowOff>
    </xdr:from>
    <xdr:ext cx="762000" cy="259045"/>
    <xdr:sp macro="" textlink="">
      <xdr:nvSpPr>
        <xdr:cNvPr id="92" name="テキスト ボックス 91"/>
        <xdr:cNvSpPr txBox="1"/>
      </xdr:nvSpPr>
      <xdr:spPr>
        <a:xfrm>
          <a:off x="2844800" y="74763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43</xdr:row>
      <xdr:rowOff>4233</xdr:rowOff>
    </xdr:from>
    <xdr:to>
      <xdr:col>11</xdr:col>
      <xdr:colOff>82550</xdr:colOff>
      <xdr:row>43</xdr:row>
      <xdr:rowOff>105833</xdr:rowOff>
    </xdr:to>
    <xdr:sp macro="" textlink="">
      <xdr:nvSpPr>
        <xdr:cNvPr id="93" name="楕円 92"/>
        <xdr:cNvSpPr/>
      </xdr:nvSpPr>
      <xdr:spPr>
        <a:xfrm>
          <a:off x="2286000" y="73765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43</xdr:row>
      <xdr:rowOff>90610</xdr:rowOff>
    </xdr:from>
    <xdr:ext cx="762000" cy="259045"/>
    <xdr:sp macro="" textlink="">
      <xdr:nvSpPr>
        <xdr:cNvPr id="94" name="テキスト ボックス 93"/>
        <xdr:cNvSpPr txBox="1"/>
      </xdr:nvSpPr>
      <xdr:spPr>
        <a:xfrm>
          <a:off x="1955800" y="746296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162278</xdr:rowOff>
    </xdr:from>
    <xdr:to>
      <xdr:col>7</xdr:col>
      <xdr:colOff>31750</xdr:colOff>
      <xdr:row>43</xdr:row>
      <xdr:rowOff>92428</xdr:rowOff>
    </xdr:to>
    <xdr:sp macro="" textlink="">
      <xdr:nvSpPr>
        <xdr:cNvPr id="95" name="楕円 94"/>
        <xdr:cNvSpPr/>
      </xdr:nvSpPr>
      <xdr:spPr>
        <a:xfrm>
          <a:off x="1397000" y="73631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43</xdr:row>
      <xdr:rowOff>77205</xdr:rowOff>
    </xdr:from>
    <xdr:ext cx="762000" cy="259045"/>
    <xdr:sp macro="" textlink="">
      <xdr:nvSpPr>
        <xdr:cNvPr id="96" name="テキスト ボックス 95"/>
        <xdr:cNvSpPr txBox="1"/>
      </xdr:nvSpPr>
      <xdr:spPr>
        <a:xfrm>
          <a:off x="1066800" y="74495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7" name="正方形/長方形 96"/>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8" name="テキスト ボックス 97"/>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99" name="テキスト ボックス 98"/>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[96.8%]</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0" name="正方形/長方形 99"/>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1" name="正方形/長方形 100"/>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2" name="正方形/長方形 101"/>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3" name="正方形/長方形 102"/>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4" name="正方形/長方形 103"/>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5" name="正方形/長方形 104"/>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6" name="正方形/長方形 105"/>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7" name="正方形/長方形 106"/>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8" name="正方形/長方形 107"/>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09" name="テキスト ボックス 108"/>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令和２年度まで、普通交付税等の経常一般財源の減少により</a:t>
          </a:r>
          <a:r>
            <a:rPr kumimoji="1" lang="en-US" altLang="ja-JP" sz="1100">
              <a:solidFill>
                <a:schemeClr val="dk1"/>
              </a:solidFill>
              <a:effectLst/>
              <a:latin typeface="+mn-lt"/>
              <a:ea typeface="+mn-ea"/>
              <a:cs typeface="+mn-cs"/>
            </a:rPr>
            <a:t>90</a:t>
          </a:r>
          <a:r>
            <a:rPr kumimoji="1" lang="ja-JP" altLang="ja-JP" sz="1100">
              <a:solidFill>
                <a:schemeClr val="dk1"/>
              </a:solidFill>
              <a:effectLst/>
              <a:latin typeface="+mn-lt"/>
              <a:ea typeface="+mn-ea"/>
              <a:cs typeface="+mn-cs"/>
            </a:rPr>
            <a:t>％を超える水準となっていたところ、令和３年度から普通交付税が再算定等により増加したため、前年度までの比率と比較し減少している。令和５年度も再算定は行われたが、人件費のほか扶助費、補助費等の増加により再び</a:t>
          </a:r>
          <a:r>
            <a:rPr kumimoji="1" lang="en-US" altLang="ja-JP" sz="1100">
              <a:solidFill>
                <a:schemeClr val="dk1"/>
              </a:solidFill>
              <a:effectLst/>
              <a:latin typeface="+mn-lt"/>
              <a:ea typeface="+mn-ea"/>
              <a:cs typeface="+mn-cs"/>
            </a:rPr>
            <a:t>90</a:t>
          </a:r>
          <a:r>
            <a:rPr kumimoji="1" lang="ja-JP" altLang="ja-JP" sz="1100">
              <a:solidFill>
                <a:schemeClr val="dk1"/>
              </a:solidFill>
              <a:effectLst/>
              <a:latin typeface="+mn-lt"/>
              <a:ea typeface="+mn-ea"/>
              <a:cs typeface="+mn-cs"/>
            </a:rPr>
            <a:t>％を超えることとなった。</a:t>
          </a:r>
          <a:r>
            <a:rPr kumimoji="1" lang="ja-JP" altLang="en-US" sz="1100">
              <a:solidFill>
                <a:schemeClr val="dk1"/>
              </a:solidFill>
              <a:effectLst/>
              <a:latin typeface="+mn-lt"/>
              <a:ea typeface="+mn-ea"/>
              <a:cs typeface="+mn-cs"/>
            </a:rPr>
            <a:t>令和６年度においては、普通交付税の再算定以上に人件費・扶助費・補助費等が上昇したことにより、さらなる増加となった。</a:t>
          </a:r>
          <a:endParaRPr lang="ja-JP" altLang="ja-JP" sz="1400">
            <a:effectLst/>
          </a:endParaRPr>
        </a:p>
        <a:p>
          <a:r>
            <a:rPr kumimoji="1" lang="ja-JP" altLang="ja-JP" sz="1100">
              <a:solidFill>
                <a:schemeClr val="dk1"/>
              </a:solidFill>
              <a:effectLst/>
              <a:latin typeface="+mn-lt"/>
              <a:ea typeface="+mn-ea"/>
              <a:cs typeface="+mn-cs"/>
            </a:rPr>
            <a:t>　財政調整基金は令和２年度に</a:t>
          </a:r>
          <a:r>
            <a:rPr kumimoji="1" lang="en-US" altLang="ja-JP" sz="1100">
              <a:solidFill>
                <a:schemeClr val="dk1"/>
              </a:solidFill>
              <a:effectLst/>
              <a:latin typeface="+mn-lt"/>
              <a:ea typeface="+mn-ea"/>
              <a:cs typeface="+mn-cs"/>
            </a:rPr>
            <a:t>150</a:t>
          </a:r>
          <a:r>
            <a:rPr kumimoji="1" lang="ja-JP" altLang="ja-JP" sz="1100">
              <a:solidFill>
                <a:schemeClr val="dk1"/>
              </a:solidFill>
              <a:effectLst/>
              <a:latin typeface="+mn-lt"/>
              <a:ea typeface="+mn-ea"/>
              <a:cs typeface="+mn-cs"/>
            </a:rPr>
            <a:t>百万円、令和４年度に</a:t>
          </a:r>
          <a:r>
            <a:rPr kumimoji="1" lang="en-US" altLang="ja-JP" sz="1100">
              <a:solidFill>
                <a:schemeClr val="dk1"/>
              </a:solidFill>
              <a:effectLst/>
              <a:latin typeface="+mn-lt"/>
              <a:ea typeface="+mn-ea"/>
              <a:cs typeface="+mn-cs"/>
            </a:rPr>
            <a:t>30</a:t>
          </a:r>
          <a:r>
            <a:rPr kumimoji="1" lang="ja-JP" altLang="ja-JP" sz="1100">
              <a:solidFill>
                <a:schemeClr val="dk1"/>
              </a:solidFill>
              <a:effectLst/>
              <a:latin typeface="+mn-lt"/>
              <a:ea typeface="+mn-ea"/>
              <a:cs typeface="+mn-cs"/>
            </a:rPr>
            <a:t>百万円、令和５年度は</a:t>
          </a:r>
          <a:r>
            <a:rPr kumimoji="1" lang="en-US" altLang="ja-JP" sz="1100">
              <a:solidFill>
                <a:schemeClr val="dk1"/>
              </a:solidFill>
              <a:effectLst/>
              <a:latin typeface="+mn-lt"/>
              <a:ea typeface="+mn-ea"/>
              <a:cs typeface="+mn-cs"/>
            </a:rPr>
            <a:t>310</a:t>
          </a:r>
          <a:r>
            <a:rPr kumimoji="1" lang="ja-JP" altLang="ja-JP" sz="1100">
              <a:solidFill>
                <a:schemeClr val="dk1"/>
              </a:solidFill>
              <a:effectLst/>
              <a:latin typeface="+mn-lt"/>
              <a:ea typeface="+mn-ea"/>
              <a:cs typeface="+mn-cs"/>
            </a:rPr>
            <a:t>百万円</a:t>
          </a:r>
          <a:r>
            <a:rPr kumimoji="1" lang="ja-JP" altLang="en-US" sz="1100">
              <a:solidFill>
                <a:schemeClr val="dk1"/>
              </a:solidFill>
              <a:effectLst/>
              <a:latin typeface="+mn-lt"/>
              <a:ea typeface="+mn-ea"/>
              <a:cs typeface="+mn-cs"/>
            </a:rPr>
            <a:t>、令和６年度は</a:t>
          </a:r>
          <a:r>
            <a:rPr kumimoji="1" lang="en-US" altLang="ja-JP" sz="1100">
              <a:solidFill>
                <a:schemeClr val="dk1"/>
              </a:solidFill>
              <a:effectLst/>
              <a:latin typeface="+mn-lt"/>
              <a:ea typeface="+mn-ea"/>
              <a:cs typeface="+mn-cs"/>
            </a:rPr>
            <a:t>200</a:t>
          </a:r>
          <a:r>
            <a:rPr kumimoji="1" lang="ja-JP" altLang="en-US" sz="1100">
              <a:solidFill>
                <a:schemeClr val="dk1"/>
              </a:solidFill>
              <a:effectLst/>
              <a:latin typeface="+mn-lt"/>
              <a:ea typeface="+mn-ea"/>
              <a:cs typeface="+mn-cs"/>
            </a:rPr>
            <a:t>百万円</a:t>
          </a:r>
          <a:r>
            <a:rPr kumimoji="1" lang="ja-JP" altLang="ja-JP" sz="1100">
              <a:solidFill>
                <a:schemeClr val="dk1"/>
              </a:solidFill>
              <a:effectLst/>
              <a:latin typeface="+mn-lt"/>
              <a:ea typeface="+mn-ea"/>
              <a:cs typeface="+mn-cs"/>
            </a:rPr>
            <a:t>を取り崩している。</a:t>
          </a:r>
          <a:endParaRPr lang="ja-JP" altLang="ja-JP" sz="1400">
            <a:effectLst/>
          </a:endParaRPr>
        </a:p>
      </xdr:txBody>
    </xdr:sp>
    <xdr:clientData/>
  </xdr:twoCellAnchor>
  <xdr:oneCellAnchor>
    <xdr:from>
      <xdr:col>3</xdr:col>
      <xdr:colOff>95250</xdr:colOff>
      <xdr:row>54</xdr:row>
      <xdr:rowOff>139700</xdr:rowOff>
    </xdr:from>
    <xdr:ext cx="298543" cy="225703"/>
    <xdr:sp macro="" textlink="">
      <xdr:nvSpPr>
        <xdr:cNvPr id="110" name="テキスト ボックス 109"/>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1" name="直線コネクタ 110"/>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2" name="テキスト ボックス 111"/>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67</xdr:row>
      <xdr:rowOff>31750</xdr:rowOff>
    </xdr:from>
    <xdr:to>
      <xdr:col>27</xdr:col>
      <xdr:colOff>184150</xdr:colOff>
      <xdr:row>67</xdr:row>
      <xdr:rowOff>31750</xdr:rowOff>
    </xdr:to>
    <xdr:cxnSp macro="">
      <xdr:nvCxnSpPr>
        <xdr:cNvPr id="113" name="直線コネクタ 112"/>
        <xdr:cNvCxnSpPr/>
      </xdr:nvCxnSpPr>
      <xdr:spPr>
        <a:xfrm>
          <a:off x="762000" y="1151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66</xdr:row>
      <xdr:rowOff>60977</xdr:rowOff>
    </xdr:from>
    <xdr:ext cx="762000" cy="259045"/>
    <xdr:sp macro="" textlink="">
      <xdr:nvSpPr>
        <xdr:cNvPr id="114" name="テキスト ボックス 113"/>
        <xdr:cNvSpPr txBox="1"/>
      </xdr:nvSpPr>
      <xdr:spPr>
        <a:xfrm>
          <a:off x="0" y="1137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64</xdr:row>
      <xdr:rowOff>63500</xdr:rowOff>
    </xdr:from>
    <xdr:to>
      <xdr:col>27</xdr:col>
      <xdr:colOff>184150</xdr:colOff>
      <xdr:row>64</xdr:row>
      <xdr:rowOff>63500</xdr:rowOff>
    </xdr:to>
    <xdr:cxnSp macro="">
      <xdr:nvCxnSpPr>
        <xdr:cNvPr id="115" name="直線コネクタ 114"/>
        <xdr:cNvCxnSpPr/>
      </xdr:nvCxnSpPr>
      <xdr:spPr>
        <a:xfrm>
          <a:off x="762000" y="1103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63</xdr:row>
      <xdr:rowOff>92727</xdr:rowOff>
    </xdr:from>
    <xdr:ext cx="762000" cy="259045"/>
    <xdr:sp macro="" textlink="">
      <xdr:nvSpPr>
        <xdr:cNvPr id="116" name="テキスト ボックス 115"/>
        <xdr:cNvSpPr txBox="1"/>
      </xdr:nvSpPr>
      <xdr:spPr>
        <a:xfrm>
          <a:off x="0" y="1089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61</xdr:row>
      <xdr:rowOff>95250</xdr:rowOff>
    </xdr:from>
    <xdr:to>
      <xdr:col>27</xdr:col>
      <xdr:colOff>184150</xdr:colOff>
      <xdr:row>61</xdr:row>
      <xdr:rowOff>95250</xdr:rowOff>
    </xdr:to>
    <xdr:cxnSp macro="">
      <xdr:nvCxnSpPr>
        <xdr:cNvPr id="117" name="直線コネクタ 116"/>
        <xdr:cNvCxnSpPr/>
      </xdr:nvCxnSpPr>
      <xdr:spPr>
        <a:xfrm>
          <a:off x="762000" y="1055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60</xdr:row>
      <xdr:rowOff>124477</xdr:rowOff>
    </xdr:from>
    <xdr:ext cx="762000" cy="259045"/>
    <xdr:sp macro="" textlink="">
      <xdr:nvSpPr>
        <xdr:cNvPr id="118" name="テキスト ボックス 117"/>
        <xdr:cNvSpPr txBox="1"/>
      </xdr:nvSpPr>
      <xdr:spPr>
        <a:xfrm>
          <a:off x="0" y="1041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58</xdr:row>
      <xdr:rowOff>127000</xdr:rowOff>
    </xdr:from>
    <xdr:to>
      <xdr:col>27</xdr:col>
      <xdr:colOff>184150</xdr:colOff>
      <xdr:row>58</xdr:row>
      <xdr:rowOff>127000</xdr:rowOff>
    </xdr:to>
    <xdr:cxnSp macro="">
      <xdr:nvCxnSpPr>
        <xdr:cNvPr id="119" name="直線コネクタ 118"/>
        <xdr:cNvCxnSpPr/>
      </xdr:nvCxnSpPr>
      <xdr:spPr>
        <a:xfrm>
          <a:off x="762000" y="1007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57</xdr:row>
      <xdr:rowOff>156227</xdr:rowOff>
    </xdr:from>
    <xdr:ext cx="762000" cy="259045"/>
    <xdr:sp macro="" textlink="">
      <xdr:nvSpPr>
        <xdr:cNvPr id="120" name="テキスト ボックス 119"/>
        <xdr:cNvSpPr txBox="1"/>
      </xdr:nvSpPr>
      <xdr:spPr>
        <a:xfrm>
          <a:off x="0" y="992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1" name="直線コネクタ 120"/>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2" name="テキスト ボックス 121"/>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3" name="財政構造の弾力性グラフ枠"/>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58</xdr:row>
      <xdr:rowOff>165608</xdr:rowOff>
    </xdr:from>
    <xdr:to>
      <xdr:col>23</xdr:col>
      <xdr:colOff>133350</xdr:colOff>
      <xdr:row>67</xdr:row>
      <xdr:rowOff>17272</xdr:rowOff>
    </xdr:to>
    <xdr:cxnSp macro="">
      <xdr:nvCxnSpPr>
        <xdr:cNvPr id="124" name="直線コネクタ 123"/>
        <xdr:cNvCxnSpPr/>
      </xdr:nvCxnSpPr>
      <xdr:spPr>
        <a:xfrm flipV="1">
          <a:off x="4953000" y="10109708"/>
          <a:ext cx="0" cy="1394714"/>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160799</xdr:rowOff>
    </xdr:from>
    <xdr:ext cx="762000" cy="259045"/>
    <xdr:sp macro="" textlink="">
      <xdr:nvSpPr>
        <xdr:cNvPr id="125" name="財政構造の弾力性最小値テキスト"/>
        <xdr:cNvSpPr txBox="1"/>
      </xdr:nvSpPr>
      <xdr:spPr>
        <a:xfrm>
          <a:off x="5041900" y="11476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67</xdr:row>
      <xdr:rowOff>17272</xdr:rowOff>
    </xdr:from>
    <xdr:to>
      <xdr:col>24</xdr:col>
      <xdr:colOff>12700</xdr:colOff>
      <xdr:row>67</xdr:row>
      <xdr:rowOff>17272</xdr:rowOff>
    </xdr:to>
    <xdr:cxnSp macro="">
      <xdr:nvCxnSpPr>
        <xdr:cNvPr id="126" name="直線コネクタ 125"/>
        <xdr:cNvCxnSpPr/>
      </xdr:nvCxnSpPr>
      <xdr:spPr>
        <a:xfrm>
          <a:off x="4864100" y="1150442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80535</xdr:rowOff>
    </xdr:from>
    <xdr:ext cx="762000" cy="259045"/>
    <xdr:sp macro="" textlink="">
      <xdr:nvSpPr>
        <xdr:cNvPr id="127" name="財政構造の弾力性最大値テキスト"/>
        <xdr:cNvSpPr txBox="1"/>
      </xdr:nvSpPr>
      <xdr:spPr>
        <a:xfrm>
          <a:off x="5041900" y="98531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58</xdr:row>
      <xdr:rowOff>165608</xdr:rowOff>
    </xdr:from>
    <xdr:to>
      <xdr:col>24</xdr:col>
      <xdr:colOff>12700</xdr:colOff>
      <xdr:row>58</xdr:row>
      <xdr:rowOff>165608</xdr:rowOff>
    </xdr:to>
    <xdr:cxnSp macro="">
      <xdr:nvCxnSpPr>
        <xdr:cNvPr id="128" name="直線コネクタ 127"/>
        <xdr:cNvCxnSpPr/>
      </xdr:nvCxnSpPr>
      <xdr:spPr>
        <a:xfrm>
          <a:off x="4864100" y="101097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64</xdr:row>
      <xdr:rowOff>140716</xdr:rowOff>
    </xdr:from>
    <xdr:to>
      <xdr:col>23</xdr:col>
      <xdr:colOff>133350</xdr:colOff>
      <xdr:row>66</xdr:row>
      <xdr:rowOff>48768</xdr:rowOff>
    </xdr:to>
    <xdr:cxnSp macro="">
      <xdr:nvCxnSpPr>
        <xdr:cNvPr id="129" name="直線コネクタ 128"/>
        <xdr:cNvCxnSpPr/>
      </xdr:nvCxnSpPr>
      <xdr:spPr>
        <a:xfrm>
          <a:off x="4114800" y="11113516"/>
          <a:ext cx="838200" cy="2509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99331</xdr:rowOff>
    </xdr:from>
    <xdr:ext cx="762000" cy="259045"/>
    <xdr:sp macro="" textlink="">
      <xdr:nvSpPr>
        <xdr:cNvPr id="130" name="財政構造の弾力性平均値テキスト"/>
        <xdr:cNvSpPr txBox="1"/>
      </xdr:nvSpPr>
      <xdr:spPr>
        <a:xfrm>
          <a:off x="5041900" y="1072923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82804</xdr:rowOff>
    </xdr:from>
    <xdr:to>
      <xdr:col>23</xdr:col>
      <xdr:colOff>184150</xdr:colOff>
      <xdr:row>64</xdr:row>
      <xdr:rowOff>12954</xdr:rowOff>
    </xdr:to>
    <xdr:sp macro="" textlink="">
      <xdr:nvSpPr>
        <xdr:cNvPr id="131" name="フローチャート: 判断 130"/>
        <xdr:cNvSpPr/>
      </xdr:nvSpPr>
      <xdr:spPr>
        <a:xfrm>
          <a:off x="4902200" y="108841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63</xdr:row>
      <xdr:rowOff>56388</xdr:rowOff>
    </xdr:from>
    <xdr:to>
      <xdr:col>19</xdr:col>
      <xdr:colOff>133350</xdr:colOff>
      <xdr:row>64</xdr:row>
      <xdr:rowOff>140716</xdr:rowOff>
    </xdr:to>
    <xdr:cxnSp macro="">
      <xdr:nvCxnSpPr>
        <xdr:cNvPr id="132" name="直線コネクタ 131"/>
        <xdr:cNvCxnSpPr/>
      </xdr:nvCxnSpPr>
      <xdr:spPr>
        <a:xfrm>
          <a:off x="3225800" y="10857738"/>
          <a:ext cx="889000" cy="2557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77978</xdr:rowOff>
    </xdr:from>
    <xdr:to>
      <xdr:col>19</xdr:col>
      <xdr:colOff>184150</xdr:colOff>
      <xdr:row>64</xdr:row>
      <xdr:rowOff>8128</xdr:rowOff>
    </xdr:to>
    <xdr:sp macro="" textlink="">
      <xdr:nvSpPr>
        <xdr:cNvPr id="133" name="フローチャート: 判断 132"/>
        <xdr:cNvSpPr/>
      </xdr:nvSpPr>
      <xdr:spPr>
        <a:xfrm>
          <a:off x="4064000" y="108793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62</xdr:row>
      <xdr:rowOff>18305</xdr:rowOff>
    </xdr:from>
    <xdr:ext cx="736600" cy="259045"/>
    <xdr:sp macro="" textlink="">
      <xdr:nvSpPr>
        <xdr:cNvPr id="134" name="テキスト ボックス 133"/>
        <xdr:cNvSpPr txBox="1"/>
      </xdr:nvSpPr>
      <xdr:spPr>
        <a:xfrm>
          <a:off x="3733800" y="106482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63</xdr:row>
      <xdr:rowOff>37084</xdr:rowOff>
    </xdr:from>
    <xdr:to>
      <xdr:col>15</xdr:col>
      <xdr:colOff>82550</xdr:colOff>
      <xdr:row>63</xdr:row>
      <xdr:rowOff>56388</xdr:rowOff>
    </xdr:to>
    <xdr:cxnSp macro="">
      <xdr:nvCxnSpPr>
        <xdr:cNvPr id="135" name="直線コネクタ 134"/>
        <xdr:cNvCxnSpPr/>
      </xdr:nvCxnSpPr>
      <xdr:spPr>
        <a:xfrm>
          <a:off x="2336800" y="10838434"/>
          <a:ext cx="889000" cy="193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63</xdr:row>
      <xdr:rowOff>34544</xdr:rowOff>
    </xdr:from>
    <xdr:to>
      <xdr:col>15</xdr:col>
      <xdr:colOff>133350</xdr:colOff>
      <xdr:row>63</xdr:row>
      <xdr:rowOff>136144</xdr:rowOff>
    </xdr:to>
    <xdr:sp macro="" textlink="">
      <xdr:nvSpPr>
        <xdr:cNvPr id="136" name="フローチャート: 判断 135"/>
        <xdr:cNvSpPr/>
      </xdr:nvSpPr>
      <xdr:spPr>
        <a:xfrm>
          <a:off x="3175000" y="10835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120921</xdr:rowOff>
    </xdr:from>
    <xdr:ext cx="762000" cy="259045"/>
    <xdr:sp macro="" textlink="">
      <xdr:nvSpPr>
        <xdr:cNvPr id="137" name="テキスト ボックス 136"/>
        <xdr:cNvSpPr txBox="1"/>
      </xdr:nvSpPr>
      <xdr:spPr>
        <a:xfrm>
          <a:off x="2844800" y="10922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63</xdr:row>
      <xdr:rowOff>37084</xdr:rowOff>
    </xdr:from>
    <xdr:to>
      <xdr:col>11</xdr:col>
      <xdr:colOff>31750</xdr:colOff>
      <xdr:row>64</xdr:row>
      <xdr:rowOff>135890</xdr:rowOff>
    </xdr:to>
    <xdr:cxnSp macro="">
      <xdr:nvCxnSpPr>
        <xdr:cNvPr id="138" name="直線コネクタ 137"/>
        <xdr:cNvCxnSpPr/>
      </xdr:nvCxnSpPr>
      <xdr:spPr>
        <a:xfrm flipV="1">
          <a:off x="1447800" y="10838434"/>
          <a:ext cx="889000" cy="2702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62</xdr:row>
      <xdr:rowOff>46736</xdr:rowOff>
    </xdr:from>
    <xdr:to>
      <xdr:col>11</xdr:col>
      <xdr:colOff>82550</xdr:colOff>
      <xdr:row>62</xdr:row>
      <xdr:rowOff>148336</xdr:rowOff>
    </xdr:to>
    <xdr:sp macro="" textlink="">
      <xdr:nvSpPr>
        <xdr:cNvPr id="139" name="フローチャート: 判断 138"/>
        <xdr:cNvSpPr/>
      </xdr:nvSpPr>
      <xdr:spPr>
        <a:xfrm>
          <a:off x="2286000" y="106766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60</xdr:row>
      <xdr:rowOff>158513</xdr:rowOff>
    </xdr:from>
    <xdr:ext cx="762000" cy="259045"/>
    <xdr:sp macro="" textlink="">
      <xdr:nvSpPr>
        <xdr:cNvPr id="140" name="テキスト ボックス 139"/>
        <xdr:cNvSpPr txBox="1"/>
      </xdr:nvSpPr>
      <xdr:spPr>
        <a:xfrm>
          <a:off x="1955800" y="104455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22352</xdr:rowOff>
    </xdr:from>
    <xdr:to>
      <xdr:col>7</xdr:col>
      <xdr:colOff>31750</xdr:colOff>
      <xdr:row>64</xdr:row>
      <xdr:rowOff>123952</xdr:rowOff>
    </xdr:to>
    <xdr:sp macro="" textlink="">
      <xdr:nvSpPr>
        <xdr:cNvPr id="141" name="フローチャート: 判断 140"/>
        <xdr:cNvSpPr/>
      </xdr:nvSpPr>
      <xdr:spPr>
        <a:xfrm>
          <a:off x="1397000" y="10995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62</xdr:row>
      <xdr:rowOff>134129</xdr:rowOff>
    </xdr:from>
    <xdr:ext cx="762000" cy="259045"/>
    <xdr:sp macro="" textlink="">
      <xdr:nvSpPr>
        <xdr:cNvPr id="142" name="テキスト ボックス 141"/>
        <xdr:cNvSpPr txBox="1"/>
      </xdr:nvSpPr>
      <xdr:spPr>
        <a:xfrm>
          <a:off x="1066800" y="10764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3" name="テキスト ボックス 142"/>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4" name="テキスト ボックス 143"/>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5" name="テキスト ボックス 144"/>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6" name="テキスト ボックス 145"/>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7" name="テキスト ボックス 146"/>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65</xdr:row>
      <xdr:rowOff>169418</xdr:rowOff>
    </xdr:from>
    <xdr:to>
      <xdr:col>23</xdr:col>
      <xdr:colOff>184150</xdr:colOff>
      <xdr:row>66</xdr:row>
      <xdr:rowOff>99568</xdr:rowOff>
    </xdr:to>
    <xdr:sp macro="" textlink="">
      <xdr:nvSpPr>
        <xdr:cNvPr id="148" name="楕円 147"/>
        <xdr:cNvSpPr/>
      </xdr:nvSpPr>
      <xdr:spPr>
        <a:xfrm>
          <a:off x="4902200" y="113136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65</xdr:row>
      <xdr:rowOff>141495</xdr:rowOff>
    </xdr:from>
    <xdr:ext cx="762000" cy="259045"/>
    <xdr:sp macro="" textlink="">
      <xdr:nvSpPr>
        <xdr:cNvPr id="149" name="財政構造の弾力性該当値テキスト"/>
        <xdr:cNvSpPr txBox="1"/>
      </xdr:nvSpPr>
      <xdr:spPr>
        <a:xfrm>
          <a:off x="5041900" y="112857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64</xdr:row>
      <xdr:rowOff>89916</xdr:rowOff>
    </xdr:from>
    <xdr:to>
      <xdr:col>19</xdr:col>
      <xdr:colOff>184150</xdr:colOff>
      <xdr:row>65</xdr:row>
      <xdr:rowOff>20066</xdr:rowOff>
    </xdr:to>
    <xdr:sp macro="" textlink="">
      <xdr:nvSpPr>
        <xdr:cNvPr id="150" name="楕円 149"/>
        <xdr:cNvSpPr/>
      </xdr:nvSpPr>
      <xdr:spPr>
        <a:xfrm>
          <a:off x="4064000" y="1106271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65</xdr:row>
      <xdr:rowOff>4843</xdr:rowOff>
    </xdr:from>
    <xdr:ext cx="736600" cy="259045"/>
    <xdr:sp macro="" textlink="">
      <xdr:nvSpPr>
        <xdr:cNvPr id="151" name="テキスト ボックス 150"/>
        <xdr:cNvSpPr txBox="1"/>
      </xdr:nvSpPr>
      <xdr:spPr>
        <a:xfrm>
          <a:off x="3733800" y="1114909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63</xdr:row>
      <xdr:rowOff>5588</xdr:rowOff>
    </xdr:from>
    <xdr:to>
      <xdr:col>15</xdr:col>
      <xdr:colOff>133350</xdr:colOff>
      <xdr:row>63</xdr:row>
      <xdr:rowOff>107188</xdr:rowOff>
    </xdr:to>
    <xdr:sp macro="" textlink="">
      <xdr:nvSpPr>
        <xdr:cNvPr id="152" name="楕円 151"/>
        <xdr:cNvSpPr/>
      </xdr:nvSpPr>
      <xdr:spPr>
        <a:xfrm>
          <a:off x="3175000" y="108069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117365</xdr:rowOff>
    </xdr:from>
    <xdr:ext cx="762000" cy="259045"/>
    <xdr:sp macro="" textlink="">
      <xdr:nvSpPr>
        <xdr:cNvPr id="153" name="テキスト ボックス 152"/>
        <xdr:cNvSpPr txBox="1"/>
      </xdr:nvSpPr>
      <xdr:spPr>
        <a:xfrm>
          <a:off x="2844800" y="105758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62</xdr:row>
      <xdr:rowOff>157734</xdr:rowOff>
    </xdr:from>
    <xdr:to>
      <xdr:col>11</xdr:col>
      <xdr:colOff>82550</xdr:colOff>
      <xdr:row>63</xdr:row>
      <xdr:rowOff>87884</xdr:rowOff>
    </xdr:to>
    <xdr:sp macro="" textlink="">
      <xdr:nvSpPr>
        <xdr:cNvPr id="154" name="楕円 153"/>
        <xdr:cNvSpPr/>
      </xdr:nvSpPr>
      <xdr:spPr>
        <a:xfrm>
          <a:off x="2286000" y="10787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63</xdr:row>
      <xdr:rowOff>72661</xdr:rowOff>
    </xdr:from>
    <xdr:ext cx="762000" cy="259045"/>
    <xdr:sp macro="" textlink="">
      <xdr:nvSpPr>
        <xdr:cNvPr id="155" name="テキスト ボックス 154"/>
        <xdr:cNvSpPr txBox="1"/>
      </xdr:nvSpPr>
      <xdr:spPr>
        <a:xfrm>
          <a:off x="1955800" y="108740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64</xdr:row>
      <xdr:rowOff>85090</xdr:rowOff>
    </xdr:from>
    <xdr:to>
      <xdr:col>7</xdr:col>
      <xdr:colOff>31750</xdr:colOff>
      <xdr:row>65</xdr:row>
      <xdr:rowOff>15240</xdr:rowOff>
    </xdr:to>
    <xdr:sp macro="" textlink="">
      <xdr:nvSpPr>
        <xdr:cNvPr id="156" name="楕円 155"/>
        <xdr:cNvSpPr/>
      </xdr:nvSpPr>
      <xdr:spPr>
        <a:xfrm>
          <a:off x="1397000" y="11057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65</xdr:row>
      <xdr:rowOff>17</xdr:rowOff>
    </xdr:from>
    <xdr:ext cx="762000" cy="259045"/>
    <xdr:sp macro="" textlink="">
      <xdr:nvSpPr>
        <xdr:cNvPr id="157" name="テキスト ボックス 156"/>
        <xdr:cNvSpPr txBox="1"/>
      </xdr:nvSpPr>
      <xdr:spPr>
        <a:xfrm>
          <a:off x="1066800" y="111442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8" name="正方形/長方形 157"/>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9" name="テキスト ボックス 158"/>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60" name="テキスト ボックス 159"/>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[316,919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1" name="正方形/長方形 160"/>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2" name="正方形/長方形 161"/>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3" name="正方形/長方形 162"/>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4" name="正方形/長方形 163"/>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5" name="正方形/長方形 164"/>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6" name="正方形/長方形 165"/>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226,122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7" name="正方形/長方形 166"/>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8" name="正方形/長方形 167"/>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9" name="正方形/長方形 168"/>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70" name="テキスト ボックス 169"/>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年度から実施した財政再建対策により、職員数の削減や給与・手当等の独自削減を行ってきたため、類似団体と比較して職員数、人件費のいずれも低く推移してきた。</a:t>
          </a:r>
          <a:endParaRPr lang="ja-JP" altLang="ja-JP" sz="1400">
            <a:effectLst/>
          </a:endParaRPr>
        </a:p>
        <a:p>
          <a:r>
            <a:rPr kumimoji="1" lang="ja-JP" altLang="ja-JP" sz="1100">
              <a:solidFill>
                <a:schemeClr val="dk1"/>
              </a:solidFill>
              <a:effectLst/>
              <a:latin typeface="+mn-lt"/>
              <a:ea typeface="+mn-ea"/>
              <a:cs typeface="+mn-cs"/>
            </a:rPr>
            <a:t>　令和元年度以降、会計年度任用職員制度の導入に伴い人件費が増加したほか、物件費においてもコロナ禍からの脱却を図るための各種取組の実施により増加しており、令和４年度</a:t>
          </a:r>
          <a:r>
            <a:rPr kumimoji="1" lang="ja-JP" altLang="en-US" sz="1100">
              <a:solidFill>
                <a:schemeClr val="dk1"/>
              </a:solidFill>
              <a:effectLst/>
              <a:latin typeface="+mn-lt"/>
              <a:ea typeface="+mn-ea"/>
              <a:cs typeface="+mn-cs"/>
            </a:rPr>
            <a:t>・令和５年度は</a:t>
          </a:r>
          <a:r>
            <a:rPr kumimoji="1" lang="ja-JP" altLang="ja-JP" sz="1100">
              <a:solidFill>
                <a:schemeClr val="dk1"/>
              </a:solidFill>
              <a:effectLst/>
              <a:latin typeface="+mn-lt"/>
              <a:ea typeface="+mn-ea"/>
              <a:cs typeface="+mn-cs"/>
            </a:rPr>
            <a:t>類似団体平均を上回っ</a:t>
          </a:r>
          <a:r>
            <a:rPr kumimoji="1" lang="ja-JP" altLang="en-US" sz="1100">
              <a:solidFill>
                <a:schemeClr val="dk1"/>
              </a:solidFill>
              <a:effectLst/>
              <a:latin typeface="+mn-lt"/>
              <a:ea typeface="+mn-ea"/>
              <a:cs typeface="+mn-cs"/>
            </a:rPr>
            <a:t>た</a:t>
          </a:r>
          <a:r>
            <a:rPr kumimoji="1" lang="ja-JP" altLang="ja-JP" sz="1100">
              <a:solidFill>
                <a:schemeClr val="dk1"/>
              </a:solidFill>
              <a:effectLst/>
              <a:latin typeface="+mn-lt"/>
              <a:ea typeface="+mn-ea"/>
              <a:cs typeface="+mn-cs"/>
            </a:rPr>
            <a:t>。</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令和６年度においては、類似団体を大きく下回っているが、今後更なる人件費・物件費等の上昇が見込まれるため、</a:t>
          </a:r>
          <a:r>
            <a:rPr kumimoji="1" lang="ja-JP" altLang="ja-JP" sz="1100">
              <a:solidFill>
                <a:schemeClr val="dk1"/>
              </a:solidFill>
              <a:effectLst/>
              <a:latin typeface="+mn-lt"/>
              <a:ea typeface="+mn-ea"/>
              <a:cs typeface="+mn-cs"/>
            </a:rPr>
            <a:t>職員の適切な定員管理を行うとともに、事務の見直しや効率化を図り、物件費等経常経費の縮減に</a:t>
          </a:r>
          <a:r>
            <a:rPr kumimoji="1" lang="ja-JP" altLang="en-US" sz="1100">
              <a:solidFill>
                <a:schemeClr val="dk1"/>
              </a:solidFill>
              <a:effectLst/>
              <a:latin typeface="+mn-lt"/>
              <a:ea typeface="+mn-ea"/>
              <a:cs typeface="+mn-cs"/>
            </a:rPr>
            <a:t>今後も</a:t>
          </a:r>
          <a:r>
            <a:rPr kumimoji="1" lang="ja-JP" altLang="ja-JP" sz="1100">
              <a:solidFill>
                <a:schemeClr val="dk1"/>
              </a:solidFill>
              <a:effectLst/>
              <a:latin typeface="+mn-lt"/>
              <a:ea typeface="+mn-ea"/>
              <a:cs typeface="+mn-cs"/>
            </a:rPr>
            <a:t>努めていく。</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1" name="テキスト ボックス 170"/>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2" name="直線コネクタ 171"/>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3" name="テキスト ボックス 172"/>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89</xdr:row>
      <xdr:rowOff>69850</xdr:rowOff>
    </xdr:from>
    <xdr:to>
      <xdr:col>27</xdr:col>
      <xdr:colOff>184150</xdr:colOff>
      <xdr:row>89</xdr:row>
      <xdr:rowOff>69850</xdr:rowOff>
    </xdr:to>
    <xdr:cxnSp macro="">
      <xdr:nvCxnSpPr>
        <xdr:cNvPr id="174" name="直線コネクタ 173"/>
        <xdr:cNvCxnSpPr/>
      </xdr:nvCxnSpPr>
      <xdr:spPr>
        <a:xfrm>
          <a:off x="762000" y="1532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88</xdr:row>
      <xdr:rowOff>99077</xdr:rowOff>
    </xdr:from>
    <xdr:ext cx="762000" cy="259045"/>
    <xdr:sp macro="" textlink="">
      <xdr:nvSpPr>
        <xdr:cNvPr id="175" name="テキスト ボックス 174"/>
        <xdr:cNvSpPr txBox="1"/>
      </xdr:nvSpPr>
      <xdr:spPr>
        <a:xfrm>
          <a:off x="0" y="1518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86</xdr:row>
      <xdr:rowOff>101600</xdr:rowOff>
    </xdr:from>
    <xdr:to>
      <xdr:col>27</xdr:col>
      <xdr:colOff>184150</xdr:colOff>
      <xdr:row>86</xdr:row>
      <xdr:rowOff>101600</xdr:rowOff>
    </xdr:to>
    <xdr:cxnSp macro="">
      <xdr:nvCxnSpPr>
        <xdr:cNvPr id="176" name="直線コネクタ 175"/>
        <xdr:cNvCxnSpPr/>
      </xdr:nvCxnSpPr>
      <xdr:spPr>
        <a:xfrm>
          <a:off x="762000" y="1484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85</xdr:row>
      <xdr:rowOff>130827</xdr:rowOff>
    </xdr:from>
    <xdr:ext cx="762000" cy="259045"/>
    <xdr:sp macro="" textlink="">
      <xdr:nvSpPr>
        <xdr:cNvPr id="177" name="テキスト ボックス 176"/>
        <xdr:cNvSpPr txBox="1"/>
      </xdr:nvSpPr>
      <xdr:spPr>
        <a:xfrm>
          <a:off x="0" y="1470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83</xdr:row>
      <xdr:rowOff>133350</xdr:rowOff>
    </xdr:from>
    <xdr:to>
      <xdr:col>27</xdr:col>
      <xdr:colOff>184150</xdr:colOff>
      <xdr:row>83</xdr:row>
      <xdr:rowOff>133350</xdr:rowOff>
    </xdr:to>
    <xdr:cxnSp macro="">
      <xdr:nvCxnSpPr>
        <xdr:cNvPr id="178" name="直線コネクタ 177"/>
        <xdr:cNvCxnSpPr/>
      </xdr:nvCxnSpPr>
      <xdr:spPr>
        <a:xfrm>
          <a:off x="762000" y="1436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82</xdr:row>
      <xdr:rowOff>162577</xdr:rowOff>
    </xdr:from>
    <xdr:ext cx="762000" cy="259045"/>
    <xdr:sp macro="" textlink="">
      <xdr:nvSpPr>
        <xdr:cNvPr id="179" name="テキスト ボックス 178"/>
        <xdr:cNvSpPr txBox="1"/>
      </xdr:nvSpPr>
      <xdr:spPr>
        <a:xfrm>
          <a:off x="0" y="1422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80</xdr:row>
      <xdr:rowOff>165100</xdr:rowOff>
    </xdr:from>
    <xdr:to>
      <xdr:col>27</xdr:col>
      <xdr:colOff>184150</xdr:colOff>
      <xdr:row>80</xdr:row>
      <xdr:rowOff>165100</xdr:rowOff>
    </xdr:to>
    <xdr:cxnSp macro="">
      <xdr:nvCxnSpPr>
        <xdr:cNvPr id="180" name="直線コネクタ 179"/>
        <xdr:cNvCxnSpPr/>
      </xdr:nvCxnSpPr>
      <xdr:spPr>
        <a:xfrm>
          <a:off x="762000" y="1388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22877</xdr:rowOff>
    </xdr:from>
    <xdr:ext cx="762000" cy="259045"/>
    <xdr:sp macro="" textlink="">
      <xdr:nvSpPr>
        <xdr:cNvPr id="181" name="テキスト ボックス 180"/>
        <xdr:cNvSpPr txBox="1"/>
      </xdr:nvSpPr>
      <xdr:spPr>
        <a:xfrm>
          <a:off x="0" y="1373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82" name="直線コネクタ 181"/>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133350</xdr:colOff>
      <xdr:row>78</xdr:row>
      <xdr:rowOff>25400</xdr:rowOff>
    </xdr:from>
    <xdr:to>
      <xdr:col>27</xdr:col>
      <xdr:colOff>184150</xdr:colOff>
      <xdr:row>92</xdr:row>
      <xdr:rowOff>38100</xdr:rowOff>
    </xdr:to>
    <xdr:sp macro="" textlink="">
      <xdr:nvSpPr>
        <xdr:cNvPr id="183" name="人件費・物件費等の状況グラフ枠"/>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74540</xdr:rowOff>
    </xdr:from>
    <xdr:to>
      <xdr:col>23</xdr:col>
      <xdr:colOff>133350</xdr:colOff>
      <xdr:row>88</xdr:row>
      <xdr:rowOff>151885</xdr:rowOff>
    </xdr:to>
    <xdr:cxnSp macro="">
      <xdr:nvCxnSpPr>
        <xdr:cNvPr id="184" name="直線コネクタ 183"/>
        <xdr:cNvCxnSpPr/>
      </xdr:nvCxnSpPr>
      <xdr:spPr>
        <a:xfrm flipV="1">
          <a:off x="4953000" y="13961990"/>
          <a:ext cx="0" cy="127749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123962</xdr:rowOff>
    </xdr:from>
    <xdr:ext cx="762000" cy="259045"/>
    <xdr:sp macro="" textlink="">
      <xdr:nvSpPr>
        <xdr:cNvPr id="185" name="人件費・物件費等の状況最小値テキスト"/>
        <xdr:cNvSpPr txBox="1"/>
      </xdr:nvSpPr>
      <xdr:spPr>
        <a:xfrm>
          <a:off x="5041900" y="152115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2,814,723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151885</xdr:rowOff>
    </xdr:from>
    <xdr:to>
      <xdr:col>24</xdr:col>
      <xdr:colOff>12700</xdr:colOff>
      <xdr:row>88</xdr:row>
      <xdr:rowOff>151885</xdr:rowOff>
    </xdr:to>
    <xdr:cxnSp macro="">
      <xdr:nvCxnSpPr>
        <xdr:cNvPr id="186" name="直線コネクタ 185"/>
        <xdr:cNvCxnSpPr/>
      </xdr:nvCxnSpPr>
      <xdr:spPr>
        <a:xfrm>
          <a:off x="4864100" y="152394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79</xdr:row>
      <xdr:rowOff>160917</xdr:rowOff>
    </xdr:from>
    <xdr:ext cx="762000" cy="259045"/>
    <xdr:sp macro="" textlink="">
      <xdr:nvSpPr>
        <xdr:cNvPr id="187" name="人件費・物件費等の状況最大値テキスト"/>
        <xdr:cNvSpPr txBox="1"/>
      </xdr:nvSpPr>
      <xdr:spPr>
        <a:xfrm>
          <a:off x="5041900" y="137054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167,613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74540</xdr:rowOff>
    </xdr:from>
    <xdr:to>
      <xdr:col>24</xdr:col>
      <xdr:colOff>12700</xdr:colOff>
      <xdr:row>81</xdr:row>
      <xdr:rowOff>74540</xdr:rowOff>
    </xdr:to>
    <xdr:cxnSp macro="">
      <xdr:nvCxnSpPr>
        <xdr:cNvPr id="188" name="直線コネクタ 187"/>
        <xdr:cNvCxnSpPr/>
      </xdr:nvCxnSpPr>
      <xdr:spPr>
        <a:xfrm>
          <a:off x="4864100" y="139619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81</xdr:row>
      <xdr:rowOff>142047</xdr:rowOff>
    </xdr:from>
    <xdr:to>
      <xdr:col>23</xdr:col>
      <xdr:colOff>133350</xdr:colOff>
      <xdr:row>81</xdr:row>
      <xdr:rowOff>146596</xdr:rowOff>
    </xdr:to>
    <xdr:cxnSp macro="">
      <xdr:nvCxnSpPr>
        <xdr:cNvPr id="189" name="直線コネクタ 188"/>
        <xdr:cNvCxnSpPr/>
      </xdr:nvCxnSpPr>
      <xdr:spPr>
        <a:xfrm>
          <a:off x="4114800" y="14029497"/>
          <a:ext cx="838200" cy="45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81</xdr:row>
      <xdr:rowOff>131373</xdr:rowOff>
    </xdr:from>
    <xdr:ext cx="762000" cy="259045"/>
    <xdr:sp macro="" textlink="">
      <xdr:nvSpPr>
        <xdr:cNvPr id="190" name="人件費・物件費等の状況平均値テキスト"/>
        <xdr:cNvSpPr txBox="1"/>
      </xdr:nvSpPr>
      <xdr:spPr>
        <a:xfrm>
          <a:off x="5041900" y="1401882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360,636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116894</xdr:rowOff>
    </xdr:from>
    <xdr:to>
      <xdr:col>23</xdr:col>
      <xdr:colOff>184150</xdr:colOff>
      <xdr:row>82</xdr:row>
      <xdr:rowOff>47044</xdr:rowOff>
    </xdr:to>
    <xdr:sp macro="" textlink="">
      <xdr:nvSpPr>
        <xdr:cNvPr id="191" name="フローチャート: 判断 190"/>
        <xdr:cNvSpPr/>
      </xdr:nvSpPr>
      <xdr:spPr>
        <a:xfrm>
          <a:off x="4902200" y="140043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81</xdr:row>
      <xdr:rowOff>136930</xdr:rowOff>
    </xdr:from>
    <xdr:to>
      <xdr:col>19</xdr:col>
      <xdr:colOff>133350</xdr:colOff>
      <xdr:row>81</xdr:row>
      <xdr:rowOff>142047</xdr:rowOff>
    </xdr:to>
    <xdr:cxnSp macro="">
      <xdr:nvCxnSpPr>
        <xdr:cNvPr id="192" name="直線コネクタ 191"/>
        <xdr:cNvCxnSpPr/>
      </xdr:nvCxnSpPr>
      <xdr:spPr>
        <a:xfrm>
          <a:off x="3225800" y="14024380"/>
          <a:ext cx="889000" cy="51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81</xdr:row>
      <xdr:rowOff>87945</xdr:rowOff>
    </xdr:from>
    <xdr:to>
      <xdr:col>19</xdr:col>
      <xdr:colOff>184150</xdr:colOff>
      <xdr:row>82</xdr:row>
      <xdr:rowOff>18095</xdr:rowOff>
    </xdr:to>
    <xdr:sp macro="" textlink="">
      <xdr:nvSpPr>
        <xdr:cNvPr id="193" name="フローチャート: 判断 192"/>
        <xdr:cNvSpPr/>
      </xdr:nvSpPr>
      <xdr:spPr>
        <a:xfrm>
          <a:off x="4064000" y="13975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28272</xdr:rowOff>
    </xdr:from>
    <xdr:ext cx="736600" cy="259045"/>
    <xdr:sp macro="" textlink="">
      <xdr:nvSpPr>
        <xdr:cNvPr id="194" name="テキスト ボックス 193"/>
        <xdr:cNvSpPr txBox="1"/>
      </xdr:nvSpPr>
      <xdr:spPr>
        <a:xfrm>
          <a:off x="3733800" y="137442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300,653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81</xdr:row>
      <xdr:rowOff>116911</xdr:rowOff>
    </xdr:from>
    <xdr:to>
      <xdr:col>15</xdr:col>
      <xdr:colOff>82550</xdr:colOff>
      <xdr:row>81</xdr:row>
      <xdr:rowOff>136930</xdr:rowOff>
    </xdr:to>
    <xdr:cxnSp macro="">
      <xdr:nvCxnSpPr>
        <xdr:cNvPr id="195" name="直線コネクタ 194"/>
        <xdr:cNvCxnSpPr/>
      </xdr:nvCxnSpPr>
      <xdr:spPr>
        <a:xfrm>
          <a:off x="2336800" y="14004361"/>
          <a:ext cx="889000" cy="20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81</xdr:row>
      <xdr:rowOff>83702</xdr:rowOff>
    </xdr:from>
    <xdr:to>
      <xdr:col>15</xdr:col>
      <xdr:colOff>133350</xdr:colOff>
      <xdr:row>82</xdr:row>
      <xdr:rowOff>13852</xdr:rowOff>
    </xdr:to>
    <xdr:sp macro="" textlink="">
      <xdr:nvSpPr>
        <xdr:cNvPr id="196" name="フローチャート: 判断 195"/>
        <xdr:cNvSpPr/>
      </xdr:nvSpPr>
      <xdr:spPr>
        <a:xfrm>
          <a:off x="3175000" y="139711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24029</xdr:rowOff>
    </xdr:from>
    <xdr:ext cx="762000" cy="259045"/>
    <xdr:sp macro="" textlink="">
      <xdr:nvSpPr>
        <xdr:cNvPr id="197" name="テキスト ボックス 196"/>
        <xdr:cNvSpPr txBox="1"/>
      </xdr:nvSpPr>
      <xdr:spPr>
        <a:xfrm>
          <a:off x="2844800" y="137400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291,859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81</xdr:row>
      <xdr:rowOff>104122</xdr:rowOff>
    </xdr:from>
    <xdr:to>
      <xdr:col>11</xdr:col>
      <xdr:colOff>31750</xdr:colOff>
      <xdr:row>81</xdr:row>
      <xdr:rowOff>116911</xdr:rowOff>
    </xdr:to>
    <xdr:cxnSp macro="">
      <xdr:nvCxnSpPr>
        <xdr:cNvPr id="198" name="直線コネクタ 197"/>
        <xdr:cNvCxnSpPr/>
      </xdr:nvCxnSpPr>
      <xdr:spPr>
        <a:xfrm>
          <a:off x="1447800" y="13991572"/>
          <a:ext cx="889000" cy="1278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81</xdr:row>
      <xdr:rowOff>75454</xdr:rowOff>
    </xdr:from>
    <xdr:to>
      <xdr:col>11</xdr:col>
      <xdr:colOff>82550</xdr:colOff>
      <xdr:row>82</xdr:row>
      <xdr:rowOff>5604</xdr:rowOff>
    </xdr:to>
    <xdr:sp macro="" textlink="">
      <xdr:nvSpPr>
        <xdr:cNvPr id="199" name="フローチャート: 判断 198"/>
        <xdr:cNvSpPr/>
      </xdr:nvSpPr>
      <xdr:spPr>
        <a:xfrm>
          <a:off x="2286000" y="13962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81</xdr:row>
      <xdr:rowOff>161831</xdr:rowOff>
    </xdr:from>
    <xdr:ext cx="762000" cy="259045"/>
    <xdr:sp macro="" textlink="">
      <xdr:nvSpPr>
        <xdr:cNvPr id="200" name="テキスト ボックス 199"/>
        <xdr:cNvSpPr txBox="1"/>
      </xdr:nvSpPr>
      <xdr:spPr>
        <a:xfrm>
          <a:off x="1955800" y="140492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274,770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70377</xdr:rowOff>
    </xdr:from>
    <xdr:to>
      <xdr:col>7</xdr:col>
      <xdr:colOff>31750</xdr:colOff>
      <xdr:row>82</xdr:row>
      <xdr:rowOff>527</xdr:rowOff>
    </xdr:to>
    <xdr:sp macro="" textlink="">
      <xdr:nvSpPr>
        <xdr:cNvPr id="201" name="フローチャート: 判断 200"/>
        <xdr:cNvSpPr/>
      </xdr:nvSpPr>
      <xdr:spPr>
        <a:xfrm>
          <a:off x="1397000" y="139578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81</xdr:row>
      <xdr:rowOff>156754</xdr:rowOff>
    </xdr:from>
    <xdr:ext cx="762000" cy="259045"/>
    <xdr:sp macro="" textlink="">
      <xdr:nvSpPr>
        <xdr:cNvPr id="202" name="テキスト ボックス 201"/>
        <xdr:cNvSpPr txBox="1"/>
      </xdr:nvSpPr>
      <xdr:spPr>
        <a:xfrm>
          <a:off x="1066800" y="1404420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264,250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3" name="テキスト ボックス 202"/>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4" name="テキスト ボックス 203"/>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5" name="テキスト ボックス 204"/>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6" name="テキスト ボックス 205"/>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7" name="テキスト ボックス 206"/>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81</xdr:row>
      <xdr:rowOff>95796</xdr:rowOff>
    </xdr:from>
    <xdr:to>
      <xdr:col>23</xdr:col>
      <xdr:colOff>184150</xdr:colOff>
      <xdr:row>82</xdr:row>
      <xdr:rowOff>25946</xdr:rowOff>
    </xdr:to>
    <xdr:sp macro="" textlink="">
      <xdr:nvSpPr>
        <xdr:cNvPr id="208" name="楕円 207"/>
        <xdr:cNvSpPr/>
      </xdr:nvSpPr>
      <xdr:spPr>
        <a:xfrm>
          <a:off x="4902200" y="13983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17073</xdr:rowOff>
    </xdr:from>
    <xdr:ext cx="762000" cy="259045"/>
    <xdr:sp macro="" textlink="">
      <xdr:nvSpPr>
        <xdr:cNvPr id="209" name="人件費・物件費等の状況該当値テキスト"/>
        <xdr:cNvSpPr txBox="1"/>
      </xdr:nvSpPr>
      <xdr:spPr>
        <a:xfrm>
          <a:off x="5041900" y="139045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316,919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81</xdr:row>
      <xdr:rowOff>91247</xdr:rowOff>
    </xdr:from>
    <xdr:to>
      <xdr:col>19</xdr:col>
      <xdr:colOff>184150</xdr:colOff>
      <xdr:row>82</xdr:row>
      <xdr:rowOff>21397</xdr:rowOff>
    </xdr:to>
    <xdr:sp macro="" textlink="">
      <xdr:nvSpPr>
        <xdr:cNvPr id="210" name="楕円 209"/>
        <xdr:cNvSpPr/>
      </xdr:nvSpPr>
      <xdr:spPr>
        <a:xfrm>
          <a:off x="4064000" y="139786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82</xdr:row>
      <xdr:rowOff>6174</xdr:rowOff>
    </xdr:from>
    <xdr:ext cx="736600" cy="259045"/>
    <xdr:sp macro="" textlink="">
      <xdr:nvSpPr>
        <xdr:cNvPr id="211" name="テキスト ボックス 210"/>
        <xdr:cNvSpPr txBox="1"/>
      </xdr:nvSpPr>
      <xdr:spPr>
        <a:xfrm>
          <a:off x="3733800" y="1406507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307,496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81</xdr:row>
      <xdr:rowOff>86130</xdr:rowOff>
    </xdr:from>
    <xdr:to>
      <xdr:col>15</xdr:col>
      <xdr:colOff>133350</xdr:colOff>
      <xdr:row>82</xdr:row>
      <xdr:rowOff>16280</xdr:rowOff>
    </xdr:to>
    <xdr:sp macro="" textlink="">
      <xdr:nvSpPr>
        <xdr:cNvPr id="212" name="楕円 211"/>
        <xdr:cNvSpPr/>
      </xdr:nvSpPr>
      <xdr:spPr>
        <a:xfrm>
          <a:off x="3175000" y="139735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82</xdr:row>
      <xdr:rowOff>1057</xdr:rowOff>
    </xdr:from>
    <xdr:ext cx="762000" cy="259045"/>
    <xdr:sp macro="" textlink="">
      <xdr:nvSpPr>
        <xdr:cNvPr id="213" name="テキスト ボックス 212"/>
        <xdr:cNvSpPr txBox="1"/>
      </xdr:nvSpPr>
      <xdr:spPr>
        <a:xfrm>
          <a:off x="2844800" y="140599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296,890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81</xdr:row>
      <xdr:rowOff>66111</xdr:rowOff>
    </xdr:from>
    <xdr:to>
      <xdr:col>11</xdr:col>
      <xdr:colOff>82550</xdr:colOff>
      <xdr:row>81</xdr:row>
      <xdr:rowOff>167711</xdr:rowOff>
    </xdr:to>
    <xdr:sp macro="" textlink="">
      <xdr:nvSpPr>
        <xdr:cNvPr id="214" name="楕円 213"/>
        <xdr:cNvSpPr/>
      </xdr:nvSpPr>
      <xdr:spPr>
        <a:xfrm>
          <a:off x="2286000" y="139535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6438</xdr:rowOff>
    </xdr:from>
    <xdr:ext cx="762000" cy="259045"/>
    <xdr:sp macro="" textlink="">
      <xdr:nvSpPr>
        <xdr:cNvPr id="215" name="テキスト ボックス 214"/>
        <xdr:cNvSpPr txBox="1"/>
      </xdr:nvSpPr>
      <xdr:spPr>
        <a:xfrm>
          <a:off x="1955800" y="137224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255,410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81</xdr:row>
      <xdr:rowOff>53322</xdr:rowOff>
    </xdr:from>
    <xdr:to>
      <xdr:col>7</xdr:col>
      <xdr:colOff>31750</xdr:colOff>
      <xdr:row>81</xdr:row>
      <xdr:rowOff>154922</xdr:rowOff>
    </xdr:to>
    <xdr:sp macro="" textlink="">
      <xdr:nvSpPr>
        <xdr:cNvPr id="216" name="楕円 215"/>
        <xdr:cNvSpPr/>
      </xdr:nvSpPr>
      <xdr:spPr>
        <a:xfrm>
          <a:off x="1397000" y="139407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79</xdr:row>
      <xdr:rowOff>165099</xdr:rowOff>
    </xdr:from>
    <xdr:ext cx="762000" cy="259045"/>
    <xdr:sp macro="" textlink="">
      <xdr:nvSpPr>
        <xdr:cNvPr id="217" name="テキスト ボックス 216"/>
        <xdr:cNvSpPr txBox="1"/>
      </xdr:nvSpPr>
      <xdr:spPr>
        <a:xfrm>
          <a:off x="1066800" y="137096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228,912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8" name="正方形/長方形 217"/>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9" name="テキスト ボックス 218"/>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20" name="テキスト ボックス 219"/>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[95.5]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21" name="正方形/長方形 220"/>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2" name="正方形/長方形 221"/>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3" name="正方形/長方形 222"/>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4" name="正方形/長方形 223"/>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5" name="正方形/長方形 224"/>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6" name="正方形/長方形 225"/>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7" name="正方形/長方形 226"/>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8" name="正方形/長方形 227"/>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9" name="正方形/長方形 228"/>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30" name="テキスト ボックス 229"/>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職員給の削減、各種手当の凍結や見直しなどを平成</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年度から独自に実施したが、平成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年度において管理職手当や期末勤勉手当の役職加算の一部復元、平成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年度に給料削減率の一部復元、令和３年度には一部手当の凍結を除き完全廃止としている。</a:t>
          </a:r>
          <a:endParaRPr lang="ja-JP" altLang="ja-JP" sz="1400">
            <a:effectLst/>
          </a:endParaRPr>
        </a:p>
        <a:p>
          <a:r>
            <a:rPr kumimoji="1" lang="ja-JP" altLang="ja-JP" sz="1100">
              <a:solidFill>
                <a:schemeClr val="dk1"/>
              </a:solidFill>
              <a:effectLst/>
              <a:latin typeface="+mn-lt"/>
              <a:ea typeface="+mn-ea"/>
              <a:cs typeface="+mn-cs"/>
            </a:rPr>
            <a:t>　ラスパイレス指数は</a:t>
          </a:r>
          <a:r>
            <a:rPr kumimoji="1" lang="ja-JP" altLang="en-US" sz="1100">
              <a:solidFill>
                <a:schemeClr val="dk1"/>
              </a:solidFill>
              <a:effectLst/>
              <a:latin typeface="+mn-lt"/>
              <a:ea typeface="+mn-ea"/>
              <a:cs typeface="+mn-cs"/>
            </a:rPr>
            <a:t>令和５年度まで</a:t>
          </a:r>
          <a:r>
            <a:rPr kumimoji="1" lang="ja-JP" altLang="ja-JP" sz="1100">
              <a:solidFill>
                <a:schemeClr val="dk1"/>
              </a:solidFill>
              <a:effectLst/>
              <a:latin typeface="+mn-lt"/>
              <a:ea typeface="+mn-ea"/>
              <a:cs typeface="+mn-cs"/>
            </a:rPr>
            <a:t>類似団体平均を上回ってい</a:t>
          </a:r>
          <a:r>
            <a:rPr kumimoji="1" lang="ja-JP" altLang="en-US" sz="1100">
              <a:solidFill>
                <a:schemeClr val="dk1"/>
              </a:solidFill>
              <a:effectLst/>
              <a:latin typeface="+mn-lt"/>
              <a:ea typeface="+mn-ea"/>
              <a:cs typeface="+mn-cs"/>
            </a:rPr>
            <a:t>た</a:t>
          </a:r>
          <a:r>
            <a:rPr kumimoji="1" lang="ja-JP" altLang="ja-JP" sz="1100">
              <a:solidFill>
                <a:schemeClr val="dk1"/>
              </a:solidFill>
              <a:effectLst/>
              <a:latin typeface="+mn-lt"/>
              <a:ea typeface="+mn-ea"/>
              <a:cs typeface="+mn-cs"/>
            </a:rPr>
            <a:t>ものの、</a:t>
          </a:r>
          <a:r>
            <a:rPr kumimoji="1" lang="ja-JP" altLang="en-US" sz="1100">
              <a:solidFill>
                <a:schemeClr val="dk1"/>
              </a:solidFill>
              <a:effectLst/>
              <a:latin typeface="+mn-lt"/>
              <a:ea typeface="+mn-ea"/>
              <a:cs typeface="+mn-cs"/>
            </a:rPr>
            <a:t>令和６年度は同水準となっており、</a:t>
          </a:r>
          <a:r>
            <a:rPr kumimoji="1" lang="ja-JP" altLang="ja-JP" sz="1100">
              <a:solidFill>
                <a:schemeClr val="dk1"/>
              </a:solidFill>
              <a:effectLst/>
              <a:latin typeface="+mn-lt"/>
              <a:ea typeface="+mn-ea"/>
              <a:cs typeface="+mn-cs"/>
            </a:rPr>
            <a:t>全国・全道平均と比較</a:t>
          </a:r>
          <a:r>
            <a:rPr kumimoji="1" lang="ja-JP" altLang="en-US" sz="1100">
              <a:solidFill>
                <a:schemeClr val="dk1"/>
              </a:solidFill>
              <a:effectLst/>
              <a:latin typeface="+mn-lt"/>
              <a:ea typeface="+mn-ea"/>
              <a:cs typeface="+mn-cs"/>
            </a:rPr>
            <a:t>し下回る状況となった。</a:t>
          </a:r>
          <a:r>
            <a:rPr kumimoji="1" lang="ja-JP" altLang="ja-JP" sz="1100">
              <a:solidFill>
                <a:schemeClr val="dk1"/>
              </a:solidFill>
              <a:effectLst/>
              <a:latin typeface="+mn-lt"/>
              <a:ea typeface="+mn-ea"/>
              <a:cs typeface="+mn-cs"/>
            </a:rPr>
            <a:t>引き続き給与等の適正化を図っていく。</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31" name="直線コネクタ 230"/>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2" name="テキスト ボックス 231"/>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3" name="直線コネクタ 232"/>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4" name="テキスト ボックス 233"/>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5" name="直線コネクタ 234"/>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36" name="テキスト ボックス 235"/>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37" name="直線コネクタ 236"/>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38" name="テキスト ボックス 237"/>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39" name="直線コネクタ 238"/>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40" name="テキスト ボックス 239"/>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41" name="直線コネクタ 240"/>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2" name="テキスト ボックス 241"/>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3" name="直線コネクタ 242"/>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4" name="テキスト ボックス 243"/>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87.0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5" name="直線コネクタ 244"/>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6" name="テキスト ボックス 245"/>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7" name="給与水準   （国との比較）グラフ枠"/>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80</xdr:row>
      <xdr:rowOff>142118</xdr:rowOff>
    </xdr:from>
    <xdr:to>
      <xdr:col>81</xdr:col>
      <xdr:colOff>44450</xdr:colOff>
      <xdr:row>89</xdr:row>
      <xdr:rowOff>150284</xdr:rowOff>
    </xdr:to>
    <xdr:cxnSp macro="">
      <xdr:nvCxnSpPr>
        <xdr:cNvPr id="248" name="直線コネクタ 247"/>
        <xdr:cNvCxnSpPr/>
      </xdr:nvCxnSpPr>
      <xdr:spPr>
        <a:xfrm flipV="1">
          <a:off x="17018000" y="13858118"/>
          <a:ext cx="0" cy="155121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122361</xdr:rowOff>
    </xdr:from>
    <xdr:ext cx="762000" cy="259045"/>
    <xdr:sp macro="" textlink="">
      <xdr:nvSpPr>
        <xdr:cNvPr id="249" name="給与水準   （国との比較）最小値テキスト"/>
        <xdr:cNvSpPr txBox="1"/>
      </xdr:nvSpPr>
      <xdr:spPr>
        <a:xfrm>
          <a:off x="17106900" y="153814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150284</xdr:rowOff>
    </xdr:from>
    <xdr:to>
      <xdr:col>81</xdr:col>
      <xdr:colOff>133350</xdr:colOff>
      <xdr:row>89</xdr:row>
      <xdr:rowOff>150284</xdr:rowOff>
    </xdr:to>
    <xdr:cxnSp macro="">
      <xdr:nvCxnSpPr>
        <xdr:cNvPr id="250" name="直線コネクタ 249"/>
        <xdr:cNvCxnSpPr/>
      </xdr:nvCxnSpPr>
      <xdr:spPr>
        <a:xfrm>
          <a:off x="16929100" y="154093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57045</xdr:rowOff>
    </xdr:from>
    <xdr:ext cx="762000" cy="259045"/>
    <xdr:sp macro="" textlink="">
      <xdr:nvSpPr>
        <xdr:cNvPr id="251" name="給与水準   （国との比較）最大値テキスト"/>
        <xdr:cNvSpPr txBox="1"/>
      </xdr:nvSpPr>
      <xdr:spPr>
        <a:xfrm>
          <a:off x="17106900" y="1360159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80</xdr:row>
      <xdr:rowOff>142118</xdr:rowOff>
    </xdr:from>
    <xdr:to>
      <xdr:col>81</xdr:col>
      <xdr:colOff>133350</xdr:colOff>
      <xdr:row>80</xdr:row>
      <xdr:rowOff>142118</xdr:rowOff>
    </xdr:to>
    <xdr:cxnSp macro="">
      <xdr:nvCxnSpPr>
        <xdr:cNvPr id="252" name="直線コネクタ 251"/>
        <xdr:cNvCxnSpPr/>
      </xdr:nvCxnSpPr>
      <xdr:spPr>
        <a:xfrm>
          <a:off x="16929100" y="1385811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85</xdr:row>
      <xdr:rowOff>146655</xdr:rowOff>
    </xdr:from>
    <xdr:to>
      <xdr:col>81</xdr:col>
      <xdr:colOff>44450</xdr:colOff>
      <xdr:row>87</xdr:row>
      <xdr:rowOff>56545</xdr:rowOff>
    </xdr:to>
    <xdr:cxnSp macro="">
      <xdr:nvCxnSpPr>
        <xdr:cNvPr id="253" name="直線コネクタ 252"/>
        <xdr:cNvCxnSpPr/>
      </xdr:nvCxnSpPr>
      <xdr:spPr>
        <a:xfrm flipV="1">
          <a:off x="16179800" y="14719905"/>
          <a:ext cx="838200" cy="2527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112382</xdr:rowOff>
    </xdr:from>
    <xdr:ext cx="762000" cy="259045"/>
    <xdr:sp macro="" textlink="">
      <xdr:nvSpPr>
        <xdr:cNvPr id="254" name="給与水準   （国との比較）平均値テキスト"/>
        <xdr:cNvSpPr txBox="1"/>
      </xdr:nvSpPr>
      <xdr:spPr>
        <a:xfrm>
          <a:off x="17106900" y="1451418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95855</xdr:rowOff>
    </xdr:from>
    <xdr:to>
      <xdr:col>81</xdr:col>
      <xdr:colOff>95250</xdr:colOff>
      <xdr:row>86</xdr:row>
      <xdr:rowOff>26005</xdr:rowOff>
    </xdr:to>
    <xdr:sp macro="" textlink="">
      <xdr:nvSpPr>
        <xdr:cNvPr id="255" name="フローチャート: 判断 254"/>
        <xdr:cNvSpPr/>
      </xdr:nvSpPr>
      <xdr:spPr>
        <a:xfrm>
          <a:off x="16967200" y="14669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86</xdr:row>
      <xdr:rowOff>170543</xdr:rowOff>
    </xdr:from>
    <xdr:to>
      <xdr:col>77</xdr:col>
      <xdr:colOff>44450</xdr:colOff>
      <xdr:row>87</xdr:row>
      <xdr:rowOff>56545</xdr:rowOff>
    </xdr:to>
    <xdr:cxnSp macro="">
      <xdr:nvCxnSpPr>
        <xdr:cNvPr id="256" name="直線コネクタ 255"/>
        <xdr:cNvCxnSpPr/>
      </xdr:nvCxnSpPr>
      <xdr:spPr>
        <a:xfrm>
          <a:off x="15290800" y="14915243"/>
          <a:ext cx="889000" cy="5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85</xdr:row>
      <xdr:rowOff>84364</xdr:rowOff>
    </xdr:from>
    <xdr:to>
      <xdr:col>77</xdr:col>
      <xdr:colOff>95250</xdr:colOff>
      <xdr:row>86</xdr:row>
      <xdr:rowOff>14514</xdr:rowOff>
    </xdr:to>
    <xdr:sp macro="" textlink="">
      <xdr:nvSpPr>
        <xdr:cNvPr id="257" name="フローチャート: 判断 256"/>
        <xdr:cNvSpPr/>
      </xdr:nvSpPr>
      <xdr:spPr>
        <a:xfrm>
          <a:off x="16129000" y="146576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84</xdr:row>
      <xdr:rowOff>24691</xdr:rowOff>
    </xdr:from>
    <xdr:ext cx="736600" cy="259045"/>
    <xdr:sp macro="" textlink="">
      <xdr:nvSpPr>
        <xdr:cNvPr id="258" name="テキスト ボックス 257"/>
        <xdr:cNvSpPr txBox="1"/>
      </xdr:nvSpPr>
      <xdr:spPr>
        <a:xfrm>
          <a:off x="15798800" y="144264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86</xdr:row>
      <xdr:rowOff>113091</xdr:rowOff>
    </xdr:from>
    <xdr:to>
      <xdr:col>72</xdr:col>
      <xdr:colOff>203200</xdr:colOff>
      <xdr:row>86</xdr:row>
      <xdr:rowOff>170543</xdr:rowOff>
    </xdr:to>
    <xdr:cxnSp macro="">
      <xdr:nvCxnSpPr>
        <xdr:cNvPr id="259" name="直線コネクタ 258"/>
        <xdr:cNvCxnSpPr/>
      </xdr:nvCxnSpPr>
      <xdr:spPr>
        <a:xfrm>
          <a:off x="14401800" y="14857791"/>
          <a:ext cx="889000" cy="5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85</xdr:row>
      <xdr:rowOff>95855</xdr:rowOff>
    </xdr:from>
    <xdr:to>
      <xdr:col>73</xdr:col>
      <xdr:colOff>44450</xdr:colOff>
      <xdr:row>86</xdr:row>
      <xdr:rowOff>26005</xdr:rowOff>
    </xdr:to>
    <xdr:sp macro="" textlink="">
      <xdr:nvSpPr>
        <xdr:cNvPr id="260" name="フローチャート: 判断 259"/>
        <xdr:cNvSpPr/>
      </xdr:nvSpPr>
      <xdr:spPr>
        <a:xfrm>
          <a:off x="15240000" y="14669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84</xdr:row>
      <xdr:rowOff>36182</xdr:rowOff>
    </xdr:from>
    <xdr:ext cx="762000" cy="259045"/>
    <xdr:sp macro="" textlink="">
      <xdr:nvSpPr>
        <xdr:cNvPr id="261" name="テキスト ボックス 260"/>
        <xdr:cNvSpPr txBox="1"/>
      </xdr:nvSpPr>
      <xdr:spPr>
        <a:xfrm>
          <a:off x="14909800" y="14437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86</xdr:row>
      <xdr:rowOff>90109</xdr:rowOff>
    </xdr:from>
    <xdr:to>
      <xdr:col>68</xdr:col>
      <xdr:colOff>152400</xdr:colOff>
      <xdr:row>86</xdr:row>
      <xdr:rowOff>113091</xdr:rowOff>
    </xdr:to>
    <xdr:cxnSp macro="">
      <xdr:nvCxnSpPr>
        <xdr:cNvPr id="262" name="直線コネクタ 261"/>
        <xdr:cNvCxnSpPr/>
      </xdr:nvCxnSpPr>
      <xdr:spPr>
        <a:xfrm>
          <a:off x="13512800" y="14834809"/>
          <a:ext cx="889000" cy="229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85</xdr:row>
      <xdr:rowOff>95855</xdr:rowOff>
    </xdr:from>
    <xdr:to>
      <xdr:col>68</xdr:col>
      <xdr:colOff>203200</xdr:colOff>
      <xdr:row>86</xdr:row>
      <xdr:rowOff>26005</xdr:rowOff>
    </xdr:to>
    <xdr:sp macro="" textlink="">
      <xdr:nvSpPr>
        <xdr:cNvPr id="263" name="フローチャート: 判断 262"/>
        <xdr:cNvSpPr/>
      </xdr:nvSpPr>
      <xdr:spPr>
        <a:xfrm>
          <a:off x="14351000" y="146691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84</xdr:row>
      <xdr:rowOff>36182</xdr:rowOff>
    </xdr:from>
    <xdr:ext cx="762000" cy="259045"/>
    <xdr:sp macro="" textlink="">
      <xdr:nvSpPr>
        <xdr:cNvPr id="264" name="テキスト ボックス 263"/>
        <xdr:cNvSpPr txBox="1"/>
      </xdr:nvSpPr>
      <xdr:spPr>
        <a:xfrm>
          <a:off x="14020800" y="144379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61384</xdr:rowOff>
    </xdr:from>
    <xdr:to>
      <xdr:col>64</xdr:col>
      <xdr:colOff>152400</xdr:colOff>
      <xdr:row>85</xdr:row>
      <xdr:rowOff>162984</xdr:rowOff>
    </xdr:to>
    <xdr:sp macro="" textlink="">
      <xdr:nvSpPr>
        <xdr:cNvPr id="265" name="フローチャート: 判断 264"/>
        <xdr:cNvSpPr/>
      </xdr:nvSpPr>
      <xdr:spPr>
        <a:xfrm>
          <a:off x="13462000" y="14634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84</xdr:row>
      <xdr:rowOff>1711</xdr:rowOff>
    </xdr:from>
    <xdr:ext cx="762000" cy="259045"/>
    <xdr:sp macro="" textlink="">
      <xdr:nvSpPr>
        <xdr:cNvPr id="266" name="テキスト ボックス 265"/>
        <xdr:cNvSpPr txBox="1"/>
      </xdr:nvSpPr>
      <xdr:spPr>
        <a:xfrm>
          <a:off x="13131800" y="144035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7" name="テキスト ボックス 266"/>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8" name="テキスト ボックス 267"/>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9" name="テキスト ボックス 268"/>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70" name="テキスト ボックス 269"/>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71" name="テキスト ボックス 270"/>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85</xdr:row>
      <xdr:rowOff>95855</xdr:rowOff>
    </xdr:from>
    <xdr:to>
      <xdr:col>81</xdr:col>
      <xdr:colOff>95250</xdr:colOff>
      <xdr:row>86</xdr:row>
      <xdr:rowOff>26005</xdr:rowOff>
    </xdr:to>
    <xdr:sp macro="" textlink="">
      <xdr:nvSpPr>
        <xdr:cNvPr id="272" name="楕円 271"/>
        <xdr:cNvSpPr/>
      </xdr:nvSpPr>
      <xdr:spPr>
        <a:xfrm>
          <a:off x="16967200" y="146691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85</xdr:row>
      <xdr:rowOff>67932</xdr:rowOff>
    </xdr:from>
    <xdr:ext cx="762000" cy="259045"/>
    <xdr:sp macro="" textlink="">
      <xdr:nvSpPr>
        <xdr:cNvPr id="273" name="給与水準   （国との比較）該当値テキスト"/>
        <xdr:cNvSpPr txBox="1"/>
      </xdr:nvSpPr>
      <xdr:spPr>
        <a:xfrm>
          <a:off x="17106900" y="146411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87</xdr:row>
      <xdr:rowOff>5745</xdr:rowOff>
    </xdr:from>
    <xdr:to>
      <xdr:col>77</xdr:col>
      <xdr:colOff>95250</xdr:colOff>
      <xdr:row>87</xdr:row>
      <xdr:rowOff>107345</xdr:rowOff>
    </xdr:to>
    <xdr:sp macro="" textlink="">
      <xdr:nvSpPr>
        <xdr:cNvPr id="274" name="楕円 273"/>
        <xdr:cNvSpPr/>
      </xdr:nvSpPr>
      <xdr:spPr>
        <a:xfrm>
          <a:off x="16129000" y="149218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87</xdr:row>
      <xdr:rowOff>92122</xdr:rowOff>
    </xdr:from>
    <xdr:ext cx="736600" cy="259045"/>
    <xdr:sp macro="" textlink="">
      <xdr:nvSpPr>
        <xdr:cNvPr id="275" name="テキスト ボックス 274"/>
        <xdr:cNvSpPr txBox="1"/>
      </xdr:nvSpPr>
      <xdr:spPr>
        <a:xfrm>
          <a:off x="15798800" y="150082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86</xdr:row>
      <xdr:rowOff>119743</xdr:rowOff>
    </xdr:from>
    <xdr:to>
      <xdr:col>73</xdr:col>
      <xdr:colOff>44450</xdr:colOff>
      <xdr:row>87</xdr:row>
      <xdr:rowOff>49893</xdr:rowOff>
    </xdr:to>
    <xdr:sp macro="" textlink="">
      <xdr:nvSpPr>
        <xdr:cNvPr id="276" name="楕円 275"/>
        <xdr:cNvSpPr/>
      </xdr:nvSpPr>
      <xdr:spPr>
        <a:xfrm>
          <a:off x="15240000" y="148644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87</xdr:row>
      <xdr:rowOff>34670</xdr:rowOff>
    </xdr:from>
    <xdr:ext cx="762000" cy="259045"/>
    <xdr:sp macro="" textlink="">
      <xdr:nvSpPr>
        <xdr:cNvPr id="277" name="テキスト ボックス 276"/>
        <xdr:cNvSpPr txBox="1"/>
      </xdr:nvSpPr>
      <xdr:spPr>
        <a:xfrm>
          <a:off x="14909800" y="14950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86</xdr:row>
      <xdr:rowOff>62291</xdr:rowOff>
    </xdr:from>
    <xdr:to>
      <xdr:col>68</xdr:col>
      <xdr:colOff>203200</xdr:colOff>
      <xdr:row>86</xdr:row>
      <xdr:rowOff>163891</xdr:rowOff>
    </xdr:to>
    <xdr:sp macro="" textlink="">
      <xdr:nvSpPr>
        <xdr:cNvPr id="278" name="楕円 277"/>
        <xdr:cNvSpPr/>
      </xdr:nvSpPr>
      <xdr:spPr>
        <a:xfrm>
          <a:off x="14351000" y="148069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86</xdr:row>
      <xdr:rowOff>148668</xdr:rowOff>
    </xdr:from>
    <xdr:ext cx="762000" cy="259045"/>
    <xdr:sp macro="" textlink="">
      <xdr:nvSpPr>
        <xdr:cNvPr id="279" name="テキスト ボックス 278"/>
        <xdr:cNvSpPr txBox="1"/>
      </xdr:nvSpPr>
      <xdr:spPr>
        <a:xfrm>
          <a:off x="14020800" y="148933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86</xdr:row>
      <xdr:rowOff>39309</xdr:rowOff>
    </xdr:from>
    <xdr:to>
      <xdr:col>64</xdr:col>
      <xdr:colOff>152400</xdr:colOff>
      <xdr:row>86</xdr:row>
      <xdr:rowOff>140909</xdr:rowOff>
    </xdr:to>
    <xdr:sp macro="" textlink="">
      <xdr:nvSpPr>
        <xdr:cNvPr id="280" name="楕円 279"/>
        <xdr:cNvSpPr/>
      </xdr:nvSpPr>
      <xdr:spPr>
        <a:xfrm>
          <a:off x="13462000" y="147840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86</xdr:row>
      <xdr:rowOff>125686</xdr:rowOff>
    </xdr:from>
    <xdr:ext cx="762000" cy="259045"/>
    <xdr:sp macro="" textlink="">
      <xdr:nvSpPr>
        <xdr:cNvPr id="281" name="テキスト ボックス 280"/>
        <xdr:cNvSpPr txBox="1"/>
      </xdr:nvSpPr>
      <xdr:spPr>
        <a:xfrm>
          <a:off x="13131800" y="1487038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2" name="正方形/長方形 281"/>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3" name="テキスト ボックス 282"/>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4" name="テキスト ボックス 283"/>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[12.87</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5" name="正方形/長方形 284"/>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6" name="正方形/長方形 285"/>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7" name="正方形/長方形 286"/>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8" name="正方形/長方形 287"/>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9" name="正方形/長方形 288"/>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90" name="正方形/長方形 289"/>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91" name="正方形/長方形 290"/>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2" name="正方形/長方形 291"/>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3" name="正方形/長方形 292"/>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4" name="テキスト ボックス 293"/>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13</a:t>
          </a:r>
          <a:r>
            <a:rPr kumimoji="1" lang="ja-JP" altLang="ja-JP" sz="1100">
              <a:solidFill>
                <a:schemeClr val="dk1"/>
              </a:solidFill>
              <a:effectLst/>
              <a:latin typeface="+mn-lt"/>
              <a:ea typeface="+mn-ea"/>
              <a:cs typeface="+mn-cs"/>
            </a:rPr>
            <a:t>年度から</a:t>
          </a:r>
          <a:r>
            <a:rPr kumimoji="1" lang="en-US" altLang="ja-JP" sz="1100">
              <a:solidFill>
                <a:schemeClr val="dk1"/>
              </a:solidFill>
              <a:effectLst/>
              <a:latin typeface="+mn-lt"/>
              <a:ea typeface="+mn-ea"/>
              <a:cs typeface="+mn-cs"/>
            </a:rPr>
            <a:t>17</a:t>
          </a:r>
          <a:r>
            <a:rPr kumimoji="1" lang="ja-JP" altLang="ja-JP" sz="1100">
              <a:solidFill>
                <a:schemeClr val="dk1"/>
              </a:solidFill>
              <a:effectLst/>
              <a:latin typeface="+mn-lt"/>
              <a:ea typeface="+mn-ea"/>
              <a:cs typeface="+mn-cs"/>
            </a:rPr>
            <a:t>年度まで退職者不補充を続けてきたことや、定員管理計画に基づき新規採用者を最低限に抑制していたことから、類似団体平均を下回っている。今後も引き続き適正な定員管理に努めていく。</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5" name="テキスト ボックス 294"/>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6" name="直線コネクタ 295"/>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7" name="テキスト ボックス 296"/>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298" name="直線コネクタ 297"/>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299" name="テキスト ボックス 298"/>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300" name="直線コネクタ 299"/>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301" name="テキスト ボックス 300"/>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2" name="直線コネクタ 301"/>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3" name="テキスト ボックス 302"/>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4" name="直線コネクタ 303"/>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5" name="テキスト ボックス 304"/>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6" name="直線コネクタ 305"/>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7" name="テキスト ボックス 306"/>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8" name="直線コネクタ 307"/>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9" name="テキスト ボックス 308"/>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10" name="定員管理の状況グラフ枠"/>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131699</xdr:rowOff>
    </xdr:from>
    <xdr:to>
      <xdr:col>81</xdr:col>
      <xdr:colOff>44450</xdr:colOff>
      <xdr:row>66</xdr:row>
      <xdr:rowOff>166201</xdr:rowOff>
    </xdr:to>
    <xdr:cxnSp macro="">
      <xdr:nvCxnSpPr>
        <xdr:cNvPr id="311" name="直線コネクタ 310"/>
        <xdr:cNvCxnSpPr/>
      </xdr:nvCxnSpPr>
      <xdr:spPr>
        <a:xfrm flipV="1">
          <a:off x="17018000" y="10247249"/>
          <a:ext cx="0" cy="1234652"/>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138278</xdr:rowOff>
    </xdr:from>
    <xdr:ext cx="762000" cy="259045"/>
    <xdr:sp macro="" textlink="">
      <xdr:nvSpPr>
        <xdr:cNvPr id="312" name="定員管理の状況最小値テキスト"/>
        <xdr:cNvSpPr txBox="1"/>
      </xdr:nvSpPr>
      <xdr:spPr>
        <a:xfrm>
          <a:off x="17106900" y="114539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66</xdr:row>
      <xdr:rowOff>166201</xdr:rowOff>
    </xdr:from>
    <xdr:to>
      <xdr:col>81</xdr:col>
      <xdr:colOff>133350</xdr:colOff>
      <xdr:row>66</xdr:row>
      <xdr:rowOff>166201</xdr:rowOff>
    </xdr:to>
    <xdr:cxnSp macro="">
      <xdr:nvCxnSpPr>
        <xdr:cNvPr id="313" name="直線コネクタ 312"/>
        <xdr:cNvCxnSpPr/>
      </xdr:nvCxnSpPr>
      <xdr:spPr>
        <a:xfrm>
          <a:off x="16929100" y="1148190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58</xdr:row>
      <xdr:rowOff>46626</xdr:rowOff>
    </xdr:from>
    <xdr:ext cx="762000" cy="259045"/>
    <xdr:sp macro="" textlink="">
      <xdr:nvSpPr>
        <xdr:cNvPr id="314" name="定員管理の状況最大値テキスト"/>
        <xdr:cNvSpPr txBox="1"/>
      </xdr:nvSpPr>
      <xdr:spPr>
        <a:xfrm>
          <a:off x="17106900" y="99907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131699</xdr:rowOff>
    </xdr:from>
    <xdr:to>
      <xdr:col>81</xdr:col>
      <xdr:colOff>133350</xdr:colOff>
      <xdr:row>59</xdr:row>
      <xdr:rowOff>131699</xdr:rowOff>
    </xdr:to>
    <xdr:cxnSp macro="">
      <xdr:nvCxnSpPr>
        <xdr:cNvPr id="315" name="直線コネクタ 314"/>
        <xdr:cNvCxnSpPr/>
      </xdr:nvCxnSpPr>
      <xdr:spPr>
        <a:xfrm>
          <a:off x="16929100" y="102472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61</xdr:row>
      <xdr:rowOff>165227</xdr:rowOff>
    </xdr:from>
    <xdr:to>
      <xdr:col>81</xdr:col>
      <xdr:colOff>44450</xdr:colOff>
      <xdr:row>62</xdr:row>
      <xdr:rowOff>20320</xdr:rowOff>
    </xdr:to>
    <xdr:cxnSp macro="">
      <xdr:nvCxnSpPr>
        <xdr:cNvPr id="316" name="直線コネクタ 315"/>
        <xdr:cNvCxnSpPr/>
      </xdr:nvCxnSpPr>
      <xdr:spPr>
        <a:xfrm flipV="1">
          <a:off x="16179800" y="10623677"/>
          <a:ext cx="838200" cy="26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62</xdr:row>
      <xdr:rowOff>46965</xdr:rowOff>
    </xdr:from>
    <xdr:ext cx="762000" cy="259045"/>
    <xdr:sp macro="" textlink="">
      <xdr:nvSpPr>
        <xdr:cNvPr id="317" name="定員管理の状況平均値テキスト"/>
        <xdr:cNvSpPr txBox="1"/>
      </xdr:nvSpPr>
      <xdr:spPr>
        <a:xfrm>
          <a:off x="17106900" y="10676865"/>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62</xdr:row>
      <xdr:rowOff>74888</xdr:rowOff>
    </xdr:from>
    <xdr:to>
      <xdr:col>81</xdr:col>
      <xdr:colOff>95250</xdr:colOff>
      <xdr:row>63</xdr:row>
      <xdr:rowOff>5038</xdr:rowOff>
    </xdr:to>
    <xdr:sp macro="" textlink="">
      <xdr:nvSpPr>
        <xdr:cNvPr id="318" name="フローチャート: 判断 317"/>
        <xdr:cNvSpPr/>
      </xdr:nvSpPr>
      <xdr:spPr>
        <a:xfrm>
          <a:off x="16967200" y="1070478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61</xdr:row>
      <xdr:rowOff>168444</xdr:rowOff>
    </xdr:from>
    <xdr:to>
      <xdr:col>77</xdr:col>
      <xdr:colOff>44450</xdr:colOff>
      <xdr:row>62</xdr:row>
      <xdr:rowOff>20320</xdr:rowOff>
    </xdr:to>
    <xdr:cxnSp macro="">
      <xdr:nvCxnSpPr>
        <xdr:cNvPr id="319" name="直線コネクタ 318"/>
        <xdr:cNvCxnSpPr/>
      </xdr:nvCxnSpPr>
      <xdr:spPr>
        <a:xfrm>
          <a:off x="15290800" y="10626894"/>
          <a:ext cx="889000" cy="233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62</xdr:row>
      <xdr:rowOff>48344</xdr:rowOff>
    </xdr:from>
    <xdr:to>
      <xdr:col>77</xdr:col>
      <xdr:colOff>95250</xdr:colOff>
      <xdr:row>62</xdr:row>
      <xdr:rowOff>149944</xdr:rowOff>
    </xdr:to>
    <xdr:sp macro="" textlink="">
      <xdr:nvSpPr>
        <xdr:cNvPr id="320" name="フローチャート: 判断 319"/>
        <xdr:cNvSpPr/>
      </xdr:nvSpPr>
      <xdr:spPr>
        <a:xfrm>
          <a:off x="16129000" y="106782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62</xdr:row>
      <xdr:rowOff>134721</xdr:rowOff>
    </xdr:from>
    <xdr:ext cx="736600" cy="259045"/>
    <xdr:sp macro="" textlink="">
      <xdr:nvSpPr>
        <xdr:cNvPr id="321" name="テキスト ボックス 320"/>
        <xdr:cNvSpPr txBox="1"/>
      </xdr:nvSpPr>
      <xdr:spPr>
        <a:xfrm>
          <a:off x="15798800" y="107646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61</xdr:row>
      <xdr:rowOff>130641</xdr:rowOff>
    </xdr:from>
    <xdr:to>
      <xdr:col>72</xdr:col>
      <xdr:colOff>203200</xdr:colOff>
      <xdr:row>61</xdr:row>
      <xdr:rowOff>168444</xdr:rowOff>
    </xdr:to>
    <xdr:cxnSp macro="">
      <xdr:nvCxnSpPr>
        <xdr:cNvPr id="322" name="直線コネクタ 321"/>
        <xdr:cNvCxnSpPr/>
      </xdr:nvCxnSpPr>
      <xdr:spPr>
        <a:xfrm>
          <a:off x="14401800" y="10589091"/>
          <a:ext cx="889000" cy="3780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62</xdr:row>
      <xdr:rowOff>21802</xdr:rowOff>
    </xdr:from>
    <xdr:to>
      <xdr:col>73</xdr:col>
      <xdr:colOff>44450</xdr:colOff>
      <xdr:row>62</xdr:row>
      <xdr:rowOff>123402</xdr:rowOff>
    </xdr:to>
    <xdr:sp macro="" textlink="">
      <xdr:nvSpPr>
        <xdr:cNvPr id="323" name="フローチャート: 判断 322"/>
        <xdr:cNvSpPr/>
      </xdr:nvSpPr>
      <xdr:spPr>
        <a:xfrm>
          <a:off x="15240000" y="10651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62</xdr:row>
      <xdr:rowOff>108179</xdr:rowOff>
    </xdr:from>
    <xdr:ext cx="762000" cy="259045"/>
    <xdr:sp macro="" textlink="">
      <xdr:nvSpPr>
        <xdr:cNvPr id="324" name="テキスト ボックス 323"/>
        <xdr:cNvSpPr txBox="1"/>
      </xdr:nvSpPr>
      <xdr:spPr>
        <a:xfrm>
          <a:off x="14909800" y="1073807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61</xdr:row>
      <xdr:rowOff>109728</xdr:rowOff>
    </xdr:from>
    <xdr:to>
      <xdr:col>68</xdr:col>
      <xdr:colOff>152400</xdr:colOff>
      <xdr:row>61</xdr:row>
      <xdr:rowOff>130641</xdr:rowOff>
    </xdr:to>
    <xdr:cxnSp macro="">
      <xdr:nvCxnSpPr>
        <xdr:cNvPr id="325" name="直線コネクタ 324"/>
        <xdr:cNvCxnSpPr/>
      </xdr:nvCxnSpPr>
      <xdr:spPr>
        <a:xfrm>
          <a:off x="13512800" y="10568178"/>
          <a:ext cx="889000" cy="2091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62</xdr:row>
      <xdr:rowOff>18584</xdr:rowOff>
    </xdr:from>
    <xdr:to>
      <xdr:col>68</xdr:col>
      <xdr:colOff>203200</xdr:colOff>
      <xdr:row>62</xdr:row>
      <xdr:rowOff>120184</xdr:rowOff>
    </xdr:to>
    <xdr:sp macro="" textlink="">
      <xdr:nvSpPr>
        <xdr:cNvPr id="326" name="フローチャート: 判断 325"/>
        <xdr:cNvSpPr/>
      </xdr:nvSpPr>
      <xdr:spPr>
        <a:xfrm>
          <a:off x="14351000" y="106484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62</xdr:row>
      <xdr:rowOff>104961</xdr:rowOff>
    </xdr:from>
    <xdr:ext cx="762000" cy="259045"/>
    <xdr:sp macro="" textlink="">
      <xdr:nvSpPr>
        <xdr:cNvPr id="327" name="テキスト ボックス 326"/>
        <xdr:cNvSpPr txBox="1"/>
      </xdr:nvSpPr>
      <xdr:spPr>
        <a:xfrm>
          <a:off x="14020800" y="107348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62</xdr:row>
      <xdr:rowOff>14563</xdr:rowOff>
    </xdr:from>
    <xdr:to>
      <xdr:col>64</xdr:col>
      <xdr:colOff>152400</xdr:colOff>
      <xdr:row>62</xdr:row>
      <xdr:rowOff>116163</xdr:rowOff>
    </xdr:to>
    <xdr:sp macro="" textlink="">
      <xdr:nvSpPr>
        <xdr:cNvPr id="328" name="フローチャート: 判断 327"/>
        <xdr:cNvSpPr/>
      </xdr:nvSpPr>
      <xdr:spPr>
        <a:xfrm>
          <a:off x="13462000" y="10644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62</xdr:row>
      <xdr:rowOff>100940</xdr:rowOff>
    </xdr:from>
    <xdr:ext cx="762000" cy="259045"/>
    <xdr:sp macro="" textlink="">
      <xdr:nvSpPr>
        <xdr:cNvPr id="329" name="テキスト ボックス 328"/>
        <xdr:cNvSpPr txBox="1"/>
      </xdr:nvSpPr>
      <xdr:spPr>
        <a:xfrm>
          <a:off x="13131800" y="107308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30" name="テキスト ボックス 329"/>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31" name="テキスト ボックス 330"/>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2" name="テキスト ボックス 331"/>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3" name="テキスト ボックス 332"/>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4" name="テキスト ボックス 333"/>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61</xdr:row>
      <xdr:rowOff>114427</xdr:rowOff>
    </xdr:from>
    <xdr:to>
      <xdr:col>81</xdr:col>
      <xdr:colOff>95250</xdr:colOff>
      <xdr:row>62</xdr:row>
      <xdr:rowOff>44577</xdr:rowOff>
    </xdr:to>
    <xdr:sp macro="" textlink="">
      <xdr:nvSpPr>
        <xdr:cNvPr id="335" name="楕円 334"/>
        <xdr:cNvSpPr/>
      </xdr:nvSpPr>
      <xdr:spPr>
        <a:xfrm>
          <a:off x="16967200" y="10572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60</xdr:row>
      <xdr:rowOff>130954</xdr:rowOff>
    </xdr:from>
    <xdr:ext cx="762000" cy="259045"/>
    <xdr:sp macro="" textlink="">
      <xdr:nvSpPr>
        <xdr:cNvPr id="336" name="定員管理の状況該当値テキスト"/>
        <xdr:cNvSpPr txBox="1"/>
      </xdr:nvSpPr>
      <xdr:spPr>
        <a:xfrm>
          <a:off x="17106900" y="104179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61</xdr:row>
      <xdr:rowOff>140970</xdr:rowOff>
    </xdr:from>
    <xdr:to>
      <xdr:col>77</xdr:col>
      <xdr:colOff>95250</xdr:colOff>
      <xdr:row>62</xdr:row>
      <xdr:rowOff>71120</xdr:rowOff>
    </xdr:to>
    <xdr:sp macro="" textlink="">
      <xdr:nvSpPr>
        <xdr:cNvPr id="337" name="楕円 336"/>
        <xdr:cNvSpPr/>
      </xdr:nvSpPr>
      <xdr:spPr>
        <a:xfrm>
          <a:off x="16129000" y="10599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60</xdr:row>
      <xdr:rowOff>81297</xdr:rowOff>
    </xdr:from>
    <xdr:ext cx="736600" cy="259045"/>
    <xdr:sp macro="" textlink="">
      <xdr:nvSpPr>
        <xdr:cNvPr id="338" name="テキスト ボックス 337"/>
        <xdr:cNvSpPr txBox="1"/>
      </xdr:nvSpPr>
      <xdr:spPr>
        <a:xfrm>
          <a:off x="15798800" y="103682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61</xdr:row>
      <xdr:rowOff>117644</xdr:rowOff>
    </xdr:from>
    <xdr:to>
      <xdr:col>73</xdr:col>
      <xdr:colOff>44450</xdr:colOff>
      <xdr:row>62</xdr:row>
      <xdr:rowOff>47794</xdr:rowOff>
    </xdr:to>
    <xdr:sp macro="" textlink="">
      <xdr:nvSpPr>
        <xdr:cNvPr id="339" name="楕円 338"/>
        <xdr:cNvSpPr/>
      </xdr:nvSpPr>
      <xdr:spPr>
        <a:xfrm>
          <a:off x="15240000" y="105760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60</xdr:row>
      <xdr:rowOff>57971</xdr:rowOff>
    </xdr:from>
    <xdr:ext cx="762000" cy="259045"/>
    <xdr:sp macro="" textlink="">
      <xdr:nvSpPr>
        <xdr:cNvPr id="340" name="テキスト ボックス 339"/>
        <xdr:cNvSpPr txBox="1"/>
      </xdr:nvSpPr>
      <xdr:spPr>
        <a:xfrm>
          <a:off x="14909800" y="103449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61</xdr:row>
      <xdr:rowOff>79841</xdr:rowOff>
    </xdr:from>
    <xdr:to>
      <xdr:col>68</xdr:col>
      <xdr:colOff>203200</xdr:colOff>
      <xdr:row>62</xdr:row>
      <xdr:rowOff>9991</xdr:rowOff>
    </xdr:to>
    <xdr:sp macro="" textlink="">
      <xdr:nvSpPr>
        <xdr:cNvPr id="341" name="楕円 340"/>
        <xdr:cNvSpPr/>
      </xdr:nvSpPr>
      <xdr:spPr>
        <a:xfrm>
          <a:off x="14351000" y="105382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60</xdr:row>
      <xdr:rowOff>20168</xdr:rowOff>
    </xdr:from>
    <xdr:ext cx="762000" cy="259045"/>
    <xdr:sp macro="" textlink="">
      <xdr:nvSpPr>
        <xdr:cNvPr id="342" name="テキスト ボックス 341"/>
        <xdr:cNvSpPr txBox="1"/>
      </xdr:nvSpPr>
      <xdr:spPr>
        <a:xfrm>
          <a:off x="14020800" y="103071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61</xdr:row>
      <xdr:rowOff>58928</xdr:rowOff>
    </xdr:from>
    <xdr:to>
      <xdr:col>64</xdr:col>
      <xdr:colOff>152400</xdr:colOff>
      <xdr:row>61</xdr:row>
      <xdr:rowOff>160528</xdr:rowOff>
    </xdr:to>
    <xdr:sp macro="" textlink="">
      <xdr:nvSpPr>
        <xdr:cNvPr id="343" name="楕円 342"/>
        <xdr:cNvSpPr/>
      </xdr:nvSpPr>
      <xdr:spPr>
        <a:xfrm>
          <a:off x="13462000" y="1051737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59</xdr:row>
      <xdr:rowOff>170705</xdr:rowOff>
    </xdr:from>
    <xdr:ext cx="762000" cy="259045"/>
    <xdr:sp macro="" textlink="">
      <xdr:nvSpPr>
        <xdr:cNvPr id="344" name="テキスト ボックス 343"/>
        <xdr:cNvSpPr txBox="1"/>
      </xdr:nvSpPr>
      <xdr:spPr>
        <a:xfrm>
          <a:off x="13131800" y="1028625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5" name="正方形/長方形 344"/>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6" name="テキスト ボックス 345"/>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7" name="テキスト ボックス 346"/>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[11.9%]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8" name="正方形/長方形 347"/>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9" name="正方形/長方形 348"/>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50" name="正方形/長方形 349"/>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51" name="正方形/長方形 350"/>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2" name="正方形/長方形 351"/>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3" name="正方形/長方形 352"/>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4" name="正方形/長方形 353"/>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5" name="正方形/長方形 354"/>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6" name="正方形/長方形 355"/>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7" name="テキスト ボックス 356"/>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過去の大型事業に伴う起債により実質公債費比率が高水準で推移しているが、上水道事業への高料金対策繰出金や下水道事業繰出金のほとんどが公債費に充当されていることが大きな要因となっている。</a:t>
          </a:r>
          <a:endParaRPr lang="ja-JP" altLang="ja-JP" sz="1400">
            <a:effectLst/>
          </a:endParaRPr>
        </a:p>
        <a:p>
          <a:r>
            <a:rPr kumimoji="1" lang="ja-JP" altLang="ja-JP" sz="1100">
              <a:solidFill>
                <a:schemeClr val="dk1"/>
              </a:solidFill>
              <a:effectLst/>
              <a:latin typeface="+mn-lt"/>
              <a:ea typeface="+mn-ea"/>
              <a:cs typeface="+mn-cs"/>
            </a:rPr>
            <a:t>　計画的な起債管理により、比率は一定程度まで減少しているが、今後、大型普通建設事業の実施等により比率が増加することが想定されるため、令和４年度から令和８年度までを取組期間とする中期財政運営方針に基づき、計画的な財政運営を継続していく。</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8" name="テキスト ボックス 357"/>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9" name="直線コネクタ 358"/>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60" name="テキスト ボックス 359"/>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44</xdr:row>
      <xdr:rowOff>165100</xdr:rowOff>
    </xdr:from>
    <xdr:to>
      <xdr:col>85</xdr:col>
      <xdr:colOff>95250</xdr:colOff>
      <xdr:row>44</xdr:row>
      <xdr:rowOff>165100</xdr:rowOff>
    </xdr:to>
    <xdr:cxnSp macro="">
      <xdr:nvCxnSpPr>
        <xdr:cNvPr id="361" name="直線コネクタ 360"/>
        <xdr:cNvCxnSpPr/>
      </xdr:nvCxnSpPr>
      <xdr:spPr>
        <a:xfrm>
          <a:off x="12827000" y="77089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22877</xdr:rowOff>
    </xdr:from>
    <xdr:ext cx="762000" cy="259045"/>
    <xdr:sp macro="" textlink="">
      <xdr:nvSpPr>
        <xdr:cNvPr id="362" name="テキスト ボックス 361"/>
        <xdr:cNvSpPr txBox="1"/>
      </xdr:nvSpPr>
      <xdr:spPr>
        <a:xfrm>
          <a:off x="12065000" y="7566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42</xdr:row>
      <xdr:rowOff>25400</xdr:rowOff>
    </xdr:from>
    <xdr:to>
      <xdr:col>85</xdr:col>
      <xdr:colOff>95250</xdr:colOff>
      <xdr:row>42</xdr:row>
      <xdr:rowOff>25400</xdr:rowOff>
    </xdr:to>
    <xdr:cxnSp macro="">
      <xdr:nvCxnSpPr>
        <xdr:cNvPr id="363" name="直線コネクタ 362"/>
        <xdr:cNvCxnSpPr/>
      </xdr:nvCxnSpPr>
      <xdr:spPr>
        <a:xfrm>
          <a:off x="12827000" y="72263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41</xdr:row>
      <xdr:rowOff>54627</xdr:rowOff>
    </xdr:from>
    <xdr:ext cx="762000" cy="259045"/>
    <xdr:sp macro="" textlink="">
      <xdr:nvSpPr>
        <xdr:cNvPr id="364" name="テキスト ボックス 363"/>
        <xdr:cNvSpPr txBox="1"/>
      </xdr:nvSpPr>
      <xdr:spPr>
        <a:xfrm>
          <a:off x="12065000" y="7084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39</xdr:row>
      <xdr:rowOff>57150</xdr:rowOff>
    </xdr:from>
    <xdr:to>
      <xdr:col>85</xdr:col>
      <xdr:colOff>95250</xdr:colOff>
      <xdr:row>39</xdr:row>
      <xdr:rowOff>57150</xdr:rowOff>
    </xdr:to>
    <xdr:cxnSp macro="">
      <xdr:nvCxnSpPr>
        <xdr:cNvPr id="365" name="直線コネクタ 364"/>
        <xdr:cNvCxnSpPr/>
      </xdr:nvCxnSpPr>
      <xdr:spPr>
        <a:xfrm>
          <a:off x="12827000" y="67437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38</xdr:row>
      <xdr:rowOff>86377</xdr:rowOff>
    </xdr:from>
    <xdr:ext cx="762000" cy="259045"/>
    <xdr:sp macro="" textlink="">
      <xdr:nvSpPr>
        <xdr:cNvPr id="366" name="テキスト ボックス 365"/>
        <xdr:cNvSpPr txBox="1"/>
      </xdr:nvSpPr>
      <xdr:spPr>
        <a:xfrm>
          <a:off x="12065000" y="6601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88900</xdr:rowOff>
    </xdr:from>
    <xdr:to>
      <xdr:col>85</xdr:col>
      <xdr:colOff>95250</xdr:colOff>
      <xdr:row>36</xdr:row>
      <xdr:rowOff>88900</xdr:rowOff>
    </xdr:to>
    <xdr:cxnSp macro="">
      <xdr:nvCxnSpPr>
        <xdr:cNvPr id="367" name="直線コネクタ 366"/>
        <xdr:cNvCxnSpPr/>
      </xdr:nvCxnSpPr>
      <xdr:spPr>
        <a:xfrm>
          <a:off x="12827000" y="62611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35</xdr:row>
      <xdr:rowOff>118127</xdr:rowOff>
    </xdr:from>
    <xdr:ext cx="762000" cy="259045"/>
    <xdr:sp macro="" textlink="">
      <xdr:nvSpPr>
        <xdr:cNvPr id="368" name="テキスト ボックス 367"/>
        <xdr:cNvSpPr txBox="1"/>
      </xdr:nvSpPr>
      <xdr:spPr>
        <a:xfrm>
          <a:off x="12065000" y="6118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33</xdr:row>
      <xdr:rowOff>120650</xdr:rowOff>
    </xdr:from>
    <xdr:to>
      <xdr:col>85</xdr:col>
      <xdr:colOff>95250</xdr:colOff>
      <xdr:row>33</xdr:row>
      <xdr:rowOff>120650</xdr:rowOff>
    </xdr:to>
    <xdr:cxnSp macro="">
      <xdr:nvCxnSpPr>
        <xdr:cNvPr id="369" name="直線コネクタ 368"/>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70" name="公債費負担の状況グラフ枠"/>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36</xdr:row>
      <xdr:rowOff>69596</xdr:rowOff>
    </xdr:from>
    <xdr:to>
      <xdr:col>81</xdr:col>
      <xdr:colOff>44450</xdr:colOff>
      <xdr:row>45</xdr:row>
      <xdr:rowOff>109474</xdr:rowOff>
    </xdr:to>
    <xdr:cxnSp macro="">
      <xdr:nvCxnSpPr>
        <xdr:cNvPr id="371" name="直線コネクタ 370"/>
        <xdr:cNvCxnSpPr/>
      </xdr:nvCxnSpPr>
      <xdr:spPr>
        <a:xfrm flipV="1">
          <a:off x="17018000" y="6241796"/>
          <a:ext cx="0" cy="158292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81551</xdr:rowOff>
    </xdr:from>
    <xdr:ext cx="762000" cy="259045"/>
    <xdr:sp macro="" textlink="">
      <xdr:nvSpPr>
        <xdr:cNvPr id="372" name="公債費負担の状況最小値テキスト"/>
        <xdr:cNvSpPr txBox="1"/>
      </xdr:nvSpPr>
      <xdr:spPr>
        <a:xfrm>
          <a:off x="17106900" y="77968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109474</xdr:rowOff>
    </xdr:from>
    <xdr:to>
      <xdr:col>81</xdr:col>
      <xdr:colOff>133350</xdr:colOff>
      <xdr:row>45</xdr:row>
      <xdr:rowOff>109474</xdr:rowOff>
    </xdr:to>
    <xdr:cxnSp macro="">
      <xdr:nvCxnSpPr>
        <xdr:cNvPr id="373" name="直線コネクタ 372"/>
        <xdr:cNvCxnSpPr/>
      </xdr:nvCxnSpPr>
      <xdr:spPr>
        <a:xfrm>
          <a:off x="16929100" y="78247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34</xdr:row>
      <xdr:rowOff>155973</xdr:rowOff>
    </xdr:from>
    <xdr:ext cx="762000" cy="259045"/>
    <xdr:sp macro="" textlink="">
      <xdr:nvSpPr>
        <xdr:cNvPr id="374" name="公債費負担の状況最大値テキスト"/>
        <xdr:cNvSpPr txBox="1"/>
      </xdr:nvSpPr>
      <xdr:spPr>
        <a:xfrm>
          <a:off x="17106900" y="59852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36</xdr:row>
      <xdr:rowOff>69596</xdr:rowOff>
    </xdr:from>
    <xdr:to>
      <xdr:col>81</xdr:col>
      <xdr:colOff>133350</xdr:colOff>
      <xdr:row>36</xdr:row>
      <xdr:rowOff>69596</xdr:rowOff>
    </xdr:to>
    <xdr:cxnSp macro="">
      <xdr:nvCxnSpPr>
        <xdr:cNvPr id="375" name="直線コネクタ 374"/>
        <xdr:cNvCxnSpPr/>
      </xdr:nvCxnSpPr>
      <xdr:spPr>
        <a:xfrm>
          <a:off x="16929100" y="6241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43</xdr:row>
      <xdr:rowOff>37338</xdr:rowOff>
    </xdr:from>
    <xdr:to>
      <xdr:col>81</xdr:col>
      <xdr:colOff>44450</xdr:colOff>
      <xdr:row>43</xdr:row>
      <xdr:rowOff>75946</xdr:rowOff>
    </xdr:to>
    <xdr:cxnSp macro="">
      <xdr:nvCxnSpPr>
        <xdr:cNvPr id="376" name="直線コネクタ 375"/>
        <xdr:cNvCxnSpPr/>
      </xdr:nvCxnSpPr>
      <xdr:spPr>
        <a:xfrm flipV="1">
          <a:off x="16179800" y="7409688"/>
          <a:ext cx="838200" cy="38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39</xdr:row>
      <xdr:rowOff>169943</xdr:rowOff>
    </xdr:from>
    <xdr:ext cx="762000" cy="259045"/>
    <xdr:sp macro="" textlink="">
      <xdr:nvSpPr>
        <xdr:cNvPr id="377" name="公債費負担の状況平均値テキスト"/>
        <xdr:cNvSpPr txBox="1"/>
      </xdr:nvSpPr>
      <xdr:spPr>
        <a:xfrm>
          <a:off x="17106900" y="68564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40</xdr:row>
      <xdr:rowOff>153416</xdr:rowOff>
    </xdr:from>
    <xdr:to>
      <xdr:col>81</xdr:col>
      <xdr:colOff>95250</xdr:colOff>
      <xdr:row>41</xdr:row>
      <xdr:rowOff>83566</xdr:rowOff>
    </xdr:to>
    <xdr:sp macro="" textlink="">
      <xdr:nvSpPr>
        <xdr:cNvPr id="378" name="フローチャート: 判断 377"/>
        <xdr:cNvSpPr/>
      </xdr:nvSpPr>
      <xdr:spPr>
        <a:xfrm>
          <a:off x="16967200" y="7011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43</xdr:row>
      <xdr:rowOff>75946</xdr:rowOff>
    </xdr:from>
    <xdr:to>
      <xdr:col>77</xdr:col>
      <xdr:colOff>44450</xdr:colOff>
      <xdr:row>43</xdr:row>
      <xdr:rowOff>143510</xdr:rowOff>
    </xdr:to>
    <xdr:cxnSp macro="">
      <xdr:nvCxnSpPr>
        <xdr:cNvPr id="379" name="直線コネクタ 378"/>
        <xdr:cNvCxnSpPr/>
      </xdr:nvCxnSpPr>
      <xdr:spPr>
        <a:xfrm flipV="1">
          <a:off x="15290800" y="7448296"/>
          <a:ext cx="889000" cy="675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40</xdr:row>
      <xdr:rowOff>143764</xdr:rowOff>
    </xdr:from>
    <xdr:to>
      <xdr:col>77</xdr:col>
      <xdr:colOff>95250</xdr:colOff>
      <xdr:row>41</xdr:row>
      <xdr:rowOff>73914</xdr:rowOff>
    </xdr:to>
    <xdr:sp macro="" textlink="">
      <xdr:nvSpPr>
        <xdr:cNvPr id="380" name="フローチャート: 判断 379"/>
        <xdr:cNvSpPr/>
      </xdr:nvSpPr>
      <xdr:spPr>
        <a:xfrm>
          <a:off x="16129000" y="70017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84091</xdr:rowOff>
    </xdr:from>
    <xdr:ext cx="736600" cy="259045"/>
    <xdr:sp macro="" textlink="">
      <xdr:nvSpPr>
        <xdr:cNvPr id="381" name="テキスト ボックス 380"/>
        <xdr:cNvSpPr txBox="1"/>
      </xdr:nvSpPr>
      <xdr:spPr>
        <a:xfrm>
          <a:off x="15798800" y="67706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43</xdr:row>
      <xdr:rowOff>143510</xdr:rowOff>
    </xdr:from>
    <xdr:to>
      <xdr:col>72</xdr:col>
      <xdr:colOff>203200</xdr:colOff>
      <xdr:row>44</xdr:row>
      <xdr:rowOff>87884</xdr:rowOff>
    </xdr:to>
    <xdr:cxnSp macro="">
      <xdr:nvCxnSpPr>
        <xdr:cNvPr id="382" name="直線コネクタ 381"/>
        <xdr:cNvCxnSpPr/>
      </xdr:nvCxnSpPr>
      <xdr:spPr>
        <a:xfrm flipV="1">
          <a:off x="14401800" y="7515860"/>
          <a:ext cx="889000" cy="11582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40</xdr:row>
      <xdr:rowOff>134112</xdr:rowOff>
    </xdr:from>
    <xdr:to>
      <xdr:col>73</xdr:col>
      <xdr:colOff>44450</xdr:colOff>
      <xdr:row>41</xdr:row>
      <xdr:rowOff>64262</xdr:rowOff>
    </xdr:to>
    <xdr:sp macro="" textlink="">
      <xdr:nvSpPr>
        <xdr:cNvPr id="383" name="フローチャート: 判断 382"/>
        <xdr:cNvSpPr/>
      </xdr:nvSpPr>
      <xdr:spPr>
        <a:xfrm>
          <a:off x="15240000" y="6992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74439</xdr:rowOff>
    </xdr:from>
    <xdr:ext cx="762000" cy="259045"/>
    <xdr:sp macro="" textlink="">
      <xdr:nvSpPr>
        <xdr:cNvPr id="384" name="テキスト ボックス 383"/>
        <xdr:cNvSpPr txBox="1"/>
      </xdr:nvSpPr>
      <xdr:spPr>
        <a:xfrm>
          <a:off x="14909800" y="67609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44</xdr:row>
      <xdr:rowOff>87884</xdr:rowOff>
    </xdr:from>
    <xdr:to>
      <xdr:col>68</xdr:col>
      <xdr:colOff>152400</xdr:colOff>
      <xdr:row>45</xdr:row>
      <xdr:rowOff>51562</xdr:rowOff>
    </xdr:to>
    <xdr:cxnSp macro="">
      <xdr:nvCxnSpPr>
        <xdr:cNvPr id="385" name="直線コネクタ 384"/>
        <xdr:cNvCxnSpPr/>
      </xdr:nvCxnSpPr>
      <xdr:spPr>
        <a:xfrm flipV="1">
          <a:off x="13512800" y="7631684"/>
          <a:ext cx="889000" cy="1351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40</xdr:row>
      <xdr:rowOff>153416</xdr:rowOff>
    </xdr:from>
    <xdr:to>
      <xdr:col>68</xdr:col>
      <xdr:colOff>203200</xdr:colOff>
      <xdr:row>41</xdr:row>
      <xdr:rowOff>83566</xdr:rowOff>
    </xdr:to>
    <xdr:sp macro="" textlink="">
      <xdr:nvSpPr>
        <xdr:cNvPr id="386" name="フローチャート: 判断 385"/>
        <xdr:cNvSpPr/>
      </xdr:nvSpPr>
      <xdr:spPr>
        <a:xfrm>
          <a:off x="14351000" y="70114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93743</xdr:rowOff>
    </xdr:from>
    <xdr:ext cx="762000" cy="259045"/>
    <xdr:sp macro="" textlink="">
      <xdr:nvSpPr>
        <xdr:cNvPr id="387" name="テキスト ボックス 386"/>
        <xdr:cNvSpPr txBox="1"/>
      </xdr:nvSpPr>
      <xdr:spPr>
        <a:xfrm>
          <a:off x="14020800" y="67802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30226</xdr:rowOff>
    </xdr:from>
    <xdr:to>
      <xdr:col>64</xdr:col>
      <xdr:colOff>152400</xdr:colOff>
      <xdr:row>41</xdr:row>
      <xdr:rowOff>131826</xdr:rowOff>
    </xdr:to>
    <xdr:sp macro="" textlink="">
      <xdr:nvSpPr>
        <xdr:cNvPr id="388" name="フローチャート: 判断 387"/>
        <xdr:cNvSpPr/>
      </xdr:nvSpPr>
      <xdr:spPr>
        <a:xfrm>
          <a:off x="13462000" y="7059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142003</xdr:rowOff>
    </xdr:from>
    <xdr:ext cx="762000" cy="259045"/>
    <xdr:sp macro="" textlink="">
      <xdr:nvSpPr>
        <xdr:cNvPr id="389" name="テキスト ボックス 388"/>
        <xdr:cNvSpPr txBox="1"/>
      </xdr:nvSpPr>
      <xdr:spPr>
        <a:xfrm>
          <a:off x="13131800" y="68285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90" name="テキスト ボックス 389"/>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1" name="テキスト ボックス 390"/>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2" name="テキスト ボックス 391"/>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3" name="テキスト ボックス 392"/>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4" name="テキスト ボックス 393"/>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42</xdr:row>
      <xdr:rowOff>157988</xdr:rowOff>
    </xdr:from>
    <xdr:to>
      <xdr:col>81</xdr:col>
      <xdr:colOff>95250</xdr:colOff>
      <xdr:row>43</xdr:row>
      <xdr:rowOff>88138</xdr:rowOff>
    </xdr:to>
    <xdr:sp macro="" textlink="">
      <xdr:nvSpPr>
        <xdr:cNvPr id="395" name="楕円 394"/>
        <xdr:cNvSpPr/>
      </xdr:nvSpPr>
      <xdr:spPr>
        <a:xfrm>
          <a:off x="16967200" y="7358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42</xdr:row>
      <xdr:rowOff>130065</xdr:rowOff>
    </xdr:from>
    <xdr:ext cx="762000" cy="259045"/>
    <xdr:sp macro="" textlink="">
      <xdr:nvSpPr>
        <xdr:cNvPr id="396" name="公債費負担の状況該当値テキスト"/>
        <xdr:cNvSpPr txBox="1"/>
      </xdr:nvSpPr>
      <xdr:spPr>
        <a:xfrm>
          <a:off x="17106900" y="73309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43</xdr:row>
      <xdr:rowOff>25146</xdr:rowOff>
    </xdr:from>
    <xdr:to>
      <xdr:col>77</xdr:col>
      <xdr:colOff>95250</xdr:colOff>
      <xdr:row>43</xdr:row>
      <xdr:rowOff>126746</xdr:rowOff>
    </xdr:to>
    <xdr:sp macro="" textlink="">
      <xdr:nvSpPr>
        <xdr:cNvPr id="397" name="楕円 396"/>
        <xdr:cNvSpPr/>
      </xdr:nvSpPr>
      <xdr:spPr>
        <a:xfrm>
          <a:off x="16129000" y="73974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43</xdr:row>
      <xdr:rowOff>111523</xdr:rowOff>
    </xdr:from>
    <xdr:ext cx="736600" cy="259045"/>
    <xdr:sp macro="" textlink="">
      <xdr:nvSpPr>
        <xdr:cNvPr id="398" name="テキスト ボックス 397"/>
        <xdr:cNvSpPr txBox="1"/>
      </xdr:nvSpPr>
      <xdr:spPr>
        <a:xfrm>
          <a:off x="15798800" y="74838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43</xdr:row>
      <xdr:rowOff>92710</xdr:rowOff>
    </xdr:from>
    <xdr:to>
      <xdr:col>73</xdr:col>
      <xdr:colOff>44450</xdr:colOff>
      <xdr:row>44</xdr:row>
      <xdr:rowOff>22860</xdr:rowOff>
    </xdr:to>
    <xdr:sp macro="" textlink="">
      <xdr:nvSpPr>
        <xdr:cNvPr id="399" name="楕円 398"/>
        <xdr:cNvSpPr/>
      </xdr:nvSpPr>
      <xdr:spPr>
        <a:xfrm>
          <a:off x="15240000" y="746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44</xdr:row>
      <xdr:rowOff>7637</xdr:rowOff>
    </xdr:from>
    <xdr:ext cx="762000" cy="259045"/>
    <xdr:sp macro="" textlink="">
      <xdr:nvSpPr>
        <xdr:cNvPr id="400" name="テキスト ボックス 399"/>
        <xdr:cNvSpPr txBox="1"/>
      </xdr:nvSpPr>
      <xdr:spPr>
        <a:xfrm>
          <a:off x="14909800" y="75514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44</xdr:row>
      <xdr:rowOff>37084</xdr:rowOff>
    </xdr:from>
    <xdr:to>
      <xdr:col>68</xdr:col>
      <xdr:colOff>203200</xdr:colOff>
      <xdr:row>44</xdr:row>
      <xdr:rowOff>138684</xdr:rowOff>
    </xdr:to>
    <xdr:sp macro="" textlink="">
      <xdr:nvSpPr>
        <xdr:cNvPr id="401" name="楕円 400"/>
        <xdr:cNvSpPr/>
      </xdr:nvSpPr>
      <xdr:spPr>
        <a:xfrm>
          <a:off x="14351000" y="7580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44</xdr:row>
      <xdr:rowOff>123461</xdr:rowOff>
    </xdr:from>
    <xdr:ext cx="762000" cy="259045"/>
    <xdr:sp macro="" textlink="">
      <xdr:nvSpPr>
        <xdr:cNvPr id="402" name="テキスト ボックス 401"/>
        <xdr:cNvSpPr txBox="1"/>
      </xdr:nvSpPr>
      <xdr:spPr>
        <a:xfrm>
          <a:off x="14020800" y="7667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45</xdr:row>
      <xdr:rowOff>762</xdr:rowOff>
    </xdr:from>
    <xdr:to>
      <xdr:col>64</xdr:col>
      <xdr:colOff>152400</xdr:colOff>
      <xdr:row>45</xdr:row>
      <xdr:rowOff>102362</xdr:rowOff>
    </xdr:to>
    <xdr:sp macro="" textlink="">
      <xdr:nvSpPr>
        <xdr:cNvPr id="403" name="楕円 402"/>
        <xdr:cNvSpPr/>
      </xdr:nvSpPr>
      <xdr:spPr>
        <a:xfrm>
          <a:off x="13462000" y="77160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45</xdr:row>
      <xdr:rowOff>87139</xdr:rowOff>
    </xdr:from>
    <xdr:ext cx="762000" cy="259045"/>
    <xdr:sp macro="" textlink="">
      <xdr:nvSpPr>
        <xdr:cNvPr id="404" name="テキスト ボックス 403"/>
        <xdr:cNvSpPr txBox="1"/>
      </xdr:nvSpPr>
      <xdr:spPr>
        <a:xfrm>
          <a:off x="13131800" y="78023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5" name="正方形/長方形 404"/>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6" name="テキスト ボックス 405"/>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7" name="テキスト ボックス 406"/>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[49.0%]</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8" name="正方形/長方形 407"/>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9" name="正方形/長方形 408"/>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10" name="正方形/長方形 409"/>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1" name="正方形/長方形 410"/>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2" name="正方形/長方形 411"/>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3" name="正方形/長方形 412"/>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4" name="正方形/長方形 413"/>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5" name="正方形/長方形 414"/>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6" name="正方形/長方形 415"/>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7" name="テキスト ボックス 416"/>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過去に実施した大規模建設事業により、普通会計における地方債残高は平成９年度末には</a:t>
          </a:r>
          <a:r>
            <a:rPr kumimoji="1" lang="en-US" altLang="ja-JP" sz="1100">
              <a:solidFill>
                <a:schemeClr val="dk1"/>
              </a:solidFill>
              <a:effectLst/>
              <a:latin typeface="+mn-lt"/>
              <a:ea typeface="+mn-ea"/>
              <a:cs typeface="+mn-cs"/>
            </a:rPr>
            <a:t>100</a:t>
          </a:r>
          <a:r>
            <a:rPr kumimoji="1" lang="ja-JP" altLang="ja-JP" sz="1100">
              <a:solidFill>
                <a:schemeClr val="dk1"/>
              </a:solidFill>
              <a:effectLst/>
              <a:latin typeface="+mn-lt"/>
              <a:ea typeface="+mn-ea"/>
              <a:cs typeface="+mn-cs"/>
            </a:rPr>
            <a:t>億円を超えていたが、平成</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年度からの財政再建対策により、将来負担比率は徐々に減少してきた。令和４年度には大きな起債償還が完了したこともあり比率は更に減少したが、新たな大規模建設事業の実施により再び上昇に転じている。</a:t>
          </a:r>
          <a:endParaRPr lang="ja-JP" altLang="ja-JP" sz="1400">
            <a:effectLst/>
          </a:endParaRPr>
        </a:p>
        <a:p>
          <a:r>
            <a:rPr kumimoji="1" lang="ja-JP" altLang="ja-JP" sz="1100">
              <a:solidFill>
                <a:schemeClr val="dk1"/>
              </a:solidFill>
              <a:effectLst/>
              <a:latin typeface="+mn-lt"/>
              <a:ea typeface="+mn-ea"/>
              <a:cs typeface="+mn-cs"/>
            </a:rPr>
            <a:t>　全国、全道、類似団体平均と比較し高水準にあるため、基礎的な行政サービス等を維持しつつ、各種まちづくり・地域振興事業が実施できるよう、計画的な起債管理のもと財政運営を行っていく。</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18" name="テキスト ボックス 417"/>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9" name="直線コネクタ 418"/>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20" name="テキスト ボックス 419"/>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35983</xdr:rowOff>
    </xdr:from>
    <xdr:to>
      <xdr:col>85</xdr:col>
      <xdr:colOff>95250</xdr:colOff>
      <xdr:row>23</xdr:row>
      <xdr:rowOff>35983</xdr:rowOff>
    </xdr:to>
    <xdr:cxnSp macro="">
      <xdr:nvCxnSpPr>
        <xdr:cNvPr id="421" name="直線コネクタ 420"/>
        <xdr:cNvCxnSpPr/>
      </xdr:nvCxnSpPr>
      <xdr:spPr>
        <a:xfrm>
          <a:off x="12827000" y="397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65210</xdr:rowOff>
    </xdr:from>
    <xdr:ext cx="762000" cy="259045"/>
    <xdr:sp macro="" textlink="">
      <xdr:nvSpPr>
        <xdr:cNvPr id="422" name="テキスト ボックス 421"/>
        <xdr:cNvSpPr txBox="1"/>
      </xdr:nvSpPr>
      <xdr:spPr>
        <a:xfrm>
          <a:off x="12065000" y="383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20</xdr:row>
      <xdr:rowOff>148167</xdr:rowOff>
    </xdr:from>
    <xdr:to>
      <xdr:col>85</xdr:col>
      <xdr:colOff>95250</xdr:colOff>
      <xdr:row>20</xdr:row>
      <xdr:rowOff>148167</xdr:rowOff>
    </xdr:to>
    <xdr:cxnSp macro="">
      <xdr:nvCxnSpPr>
        <xdr:cNvPr id="423" name="直線コネクタ 422"/>
        <xdr:cNvCxnSpPr/>
      </xdr:nvCxnSpPr>
      <xdr:spPr>
        <a:xfrm>
          <a:off x="12827000" y="357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5944</xdr:rowOff>
    </xdr:from>
    <xdr:ext cx="762000" cy="259045"/>
    <xdr:sp macro="" textlink="">
      <xdr:nvSpPr>
        <xdr:cNvPr id="424" name="テキスト ボックス 423"/>
        <xdr:cNvSpPr txBox="1"/>
      </xdr:nvSpPr>
      <xdr:spPr>
        <a:xfrm>
          <a:off x="12065000" y="343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18</xdr:row>
      <xdr:rowOff>88900</xdr:rowOff>
    </xdr:from>
    <xdr:to>
      <xdr:col>85</xdr:col>
      <xdr:colOff>95250</xdr:colOff>
      <xdr:row>18</xdr:row>
      <xdr:rowOff>88900</xdr:rowOff>
    </xdr:to>
    <xdr:cxnSp macro="">
      <xdr:nvCxnSpPr>
        <xdr:cNvPr id="425" name="直線コネクタ 424"/>
        <xdr:cNvCxnSpPr/>
      </xdr:nvCxnSpPr>
      <xdr:spPr>
        <a:xfrm>
          <a:off x="12827000" y="317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17</xdr:row>
      <xdr:rowOff>118127</xdr:rowOff>
    </xdr:from>
    <xdr:ext cx="762000" cy="259045"/>
    <xdr:sp macro="" textlink="">
      <xdr:nvSpPr>
        <xdr:cNvPr id="426" name="テキスト ボックス 425"/>
        <xdr:cNvSpPr txBox="1"/>
      </xdr:nvSpPr>
      <xdr:spPr>
        <a:xfrm>
          <a:off x="120650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16</xdr:row>
      <xdr:rowOff>29633</xdr:rowOff>
    </xdr:from>
    <xdr:to>
      <xdr:col>85</xdr:col>
      <xdr:colOff>95250</xdr:colOff>
      <xdr:row>16</xdr:row>
      <xdr:rowOff>29633</xdr:rowOff>
    </xdr:to>
    <xdr:cxnSp macro="">
      <xdr:nvCxnSpPr>
        <xdr:cNvPr id="427" name="直線コネクタ 426"/>
        <xdr:cNvCxnSpPr/>
      </xdr:nvCxnSpPr>
      <xdr:spPr>
        <a:xfrm>
          <a:off x="12827000" y="277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15</xdr:row>
      <xdr:rowOff>58860</xdr:rowOff>
    </xdr:from>
    <xdr:ext cx="762000" cy="259045"/>
    <xdr:sp macro="" textlink="">
      <xdr:nvSpPr>
        <xdr:cNvPr id="428" name="テキスト ボックス 427"/>
        <xdr:cNvSpPr txBox="1"/>
      </xdr:nvSpPr>
      <xdr:spPr>
        <a:xfrm>
          <a:off x="12065000" y="263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141817</xdr:rowOff>
    </xdr:from>
    <xdr:to>
      <xdr:col>85</xdr:col>
      <xdr:colOff>95250</xdr:colOff>
      <xdr:row>13</xdr:row>
      <xdr:rowOff>141817</xdr:rowOff>
    </xdr:to>
    <xdr:cxnSp macro="">
      <xdr:nvCxnSpPr>
        <xdr:cNvPr id="429" name="直線コネクタ 428"/>
        <xdr:cNvCxnSpPr/>
      </xdr:nvCxnSpPr>
      <xdr:spPr>
        <a:xfrm>
          <a:off x="12827000" y="237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171044</xdr:rowOff>
    </xdr:from>
    <xdr:ext cx="762000" cy="259045"/>
    <xdr:sp macro="" textlink="">
      <xdr:nvSpPr>
        <xdr:cNvPr id="430" name="テキスト ボックス 429"/>
        <xdr:cNvSpPr txBox="1"/>
      </xdr:nvSpPr>
      <xdr:spPr>
        <a:xfrm>
          <a:off x="12065000" y="222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1" name="直線コネクタ 430"/>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2" name="将来負担の状況グラフ枠"/>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141817</xdr:rowOff>
    </xdr:from>
    <xdr:to>
      <xdr:col>81</xdr:col>
      <xdr:colOff>44450</xdr:colOff>
      <xdr:row>23</xdr:row>
      <xdr:rowOff>106363</xdr:rowOff>
    </xdr:to>
    <xdr:cxnSp macro="">
      <xdr:nvCxnSpPr>
        <xdr:cNvPr id="433" name="直線コネクタ 432"/>
        <xdr:cNvCxnSpPr/>
      </xdr:nvCxnSpPr>
      <xdr:spPr>
        <a:xfrm flipV="1">
          <a:off x="17018000" y="2370667"/>
          <a:ext cx="0" cy="167904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78440</xdr:rowOff>
    </xdr:from>
    <xdr:ext cx="762000" cy="259045"/>
    <xdr:sp macro="" textlink="">
      <xdr:nvSpPr>
        <xdr:cNvPr id="434" name="将来負担の状況最小値テキスト"/>
        <xdr:cNvSpPr txBox="1"/>
      </xdr:nvSpPr>
      <xdr:spPr>
        <a:xfrm>
          <a:off x="17106900" y="40217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106363</xdr:rowOff>
    </xdr:from>
    <xdr:to>
      <xdr:col>81</xdr:col>
      <xdr:colOff>133350</xdr:colOff>
      <xdr:row>23</xdr:row>
      <xdr:rowOff>106363</xdr:rowOff>
    </xdr:to>
    <xdr:cxnSp macro="">
      <xdr:nvCxnSpPr>
        <xdr:cNvPr id="435" name="直線コネクタ 434"/>
        <xdr:cNvCxnSpPr/>
      </xdr:nvCxnSpPr>
      <xdr:spPr>
        <a:xfrm>
          <a:off x="16929100" y="40497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5944</xdr:rowOff>
    </xdr:from>
    <xdr:ext cx="762000" cy="259045"/>
    <xdr:sp macro="" textlink="">
      <xdr:nvSpPr>
        <xdr:cNvPr id="436" name="将来負担の状況最大値テキスト"/>
        <xdr:cNvSpPr txBox="1"/>
      </xdr:nvSpPr>
      <xdr:spPr>
        <a:xfrm>
          <a:off x="17106900" y="20633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141817</xdr:rowOff>
    </xdr:from>
    <xdr:to>
      <xdr:col>81</xdr:col>
      <xdr:colOff>133350</xdr:colOff>
      <xdr:row>13</xdr:row>
      <xdr:rowOff>141817</xdr:rowOff>
    </xdr:to>
    <xdr:cxnSp macro="">
      <xdr:nvCxnSpPr>
        <xdr:cNvPr id="437" name="直線コネクタ 436"/>
        <xdr:cNvCxnSpPr/>
      </xdr:nvCxnSpPr>
      <xdr:spPr>
        <a:xfrm>
          <a:off x="16929100" y="237066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19</xdr:row>
      <xdr:rowOff>13970</xdr:rowOff>
    </xdr:from>
    <xdr:to>
      <xdr:col>81</xdr:col>
      <xdr:colOff>44450</xdr:colOff>
      <xdr:row>19</xdr:row>
      <xdr:rowOff>98425</xdr:rowOff>
    </xdr:to>
    <xdr:cxnSp macro="">
      <xdr:nvCxnSpPr>
        <xdr:cNvPr id="438" name="直線コネクタ 437"/>
        <xdr:cNvCxnSpPr/>
      </xdr:nvCxnSpPr>
      <xdr:spPr>
        <a:xfrm>
          <a:off x="16179800" y="3271520"/>
          <a:ext cx="838200" cy="844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120244</xdr:rowOff>
    </xdr:from>
    <xdr:ext cx="762000" cy="259045"/>
    <xdr:sp macro="" textlink="">
      <xdr:nvSpPr>
        <xdr:cNvPr id="439" name="将来負担の状況平均値テキスト"/>
        <xdr:cNvSpPr txBox="1"/>
      </xdr:nvSpPr>
      <xdr:spPr>
        <a:xfrm>
          <a:off x="17106900" y="21776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91017</xdr:rowOff>
    </xdr:from>
    <xdr:to>
      <xdr:col>81</xdr:col>
      <xdr:colOff>95250</xdr:colOff>
      <xdr:row>14</xdr:row>
      <xdr:rowOff>21167</xdr:rowOff>
    </xdr:to>
    <xdr:sp macro="" textlink="">
      <xdr:nvSpPr>
        <xdr:cNvPr id="440" name="フローチャート: 判断 439"/>
        <xdr:cNvSpPr/>
      </xdr:nvSpPr>
      <xdr:spPr>
        <a:xfrm>
          <a:off x="169672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18</xdr:row>
      <xdr:rowOff>72813</xdr:rowOff>
    </xdr:from>
    <xdr:to>
      <xdr:col>77</xdr:col>
      <xdr:colOff>44450</xdr:colOff>
      <xdr:row>19</xdr:row>
      <xdr:rowOff>13970</xdr:rowOff>
    </xdr:to>
    <xdr:cxnSp macro="">
      <xdr:nvCxnSpPr>
        <xdr:cNvPr id="441" name="直線コネクタ 440"/>
        <xdr:cNvCxnSpPr/>
      </xdr:nvCxnSpPr>
      <xdr:spPr>
        <a:xfrm>
          <a:off x="15290800" y="3158913"/>
          <a:ext cx="889000" cy="1126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91017</xdr:rowOff>
    </xdr:from>
    <xdr:to>
      <xdr:col>77</xdr:col>
      <xdr:colOff>95250</xdr:colOff>
      <xdr:row>14</xdr:row>
      <xdr:rowOff>21167</xdr:rowOff>
    </xdr:to>
    <xdr:sp macro="" textlink="">
      <xdr:nvSpPr>
        <xdr:cNvPr id="442" name="フローチャート: 判断 441"/>
        <xdr:cNvSpPr/>
      </xdr:nvSpPr>
      <xdr:spPr>
        <a:xfrm>
          <a:off x="16129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12</xdr:row>
      <xdr:rowOff>31344</xdr:rowOff>
    </xdr:from>
    <xdr:ext cx="736600" cy="259045"/>
    <xdr:sp macro="" textlink="">
      <xdr:nvSpPr>
        <xdr:cNvPr id="443" name="テキスト ボックス 442"/>
        <xdr:cNvSpPr txBox="1"/>
      </xdr:nvSpPr>
      <xdr:spPr>
        <a:xfrm>
          <a:off x="15798800" y="208874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18</xdr:row>
      <xdr:rowOff>72813</xdr:rowOff>
    </xdr:from>
    <xdr:to>
      <xdr:col>72</xdr:col>
      <xdr:colOff>203200</xdr:colOff>
      <xdr:row>20</xdr:row>
      <xdr:rowOff>71755</xdr:rowOff>
    </xdr:to>
    <xdr:cxnSp macro="">
      <xdr:nvCxnSpPr>
        <xdr:cNvPr id="444" name="直線コネクタ 443"/>
        <xdr:cNvCxnSpPr/>
      </xdr:nvCxnSpPr>
      <xdr:spPr>
        <a:xfrm flipV="1">
          <a:off x="14401800" y="3158913"/>
          <a:ext cx="889000" cy="3418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91017</xdr:rowOff>
    </xdr:from>
    <xdr:to>
      <xdr:col>73</xdr:col>
      <xdr:colOff>44450</xdr:colOff>
      <xdr:row>14</xdr:row>
      <xdr:rowOff>21167</xdr:rowOff>
    </xdr:to>
    <xdr:sp macro="" textlink="">
      <xdr:nvSpPr>
        <xdr:cNvPr id="445" name="フローチャート: 判断 444"/>
        <xdr:cNvSpPr/>
      </xdr:nvSpPr>
      <xdr:spPr>
        <a:xfrm>
          <a:off x="15240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12</xdr:row>
      <xdr:rowOff>31344</xdr:rowOff>
    </xdr:from>
    <xdr:ext cx="762000" cy="259045"/>
    <xdr:sp macro="" textlink="">
      <xdr:nvSpPr>
        <xdr:cNvPr id="446" name="テキスト ボックス 445"/>
        <xdr:cNvSpPr txBox="1"/>
      </xdr:nvSpPr>
      <xdr:spPr>
        <a:xfrm>
          <a:off x="14909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20</xdr:row>
      <xdr:rowOff>71755</xdr:rowOff>
    </xdr:from>
    <xdr:to>
      <xdr:col>68</xdr:col>
      <xdr:colOff>152400</xdr:colOff>
      <xdr:row>20</xdr:row>
      <xdr:rowOff>124037</xdr:rowOff>
    </xdr:to>
    <xdr:cxnSp macro="">
      <xdr:nvCxnSpPr>
        <xdr:cNvPr id="447" name="直線コネクタ 446"/>
        <xdr:cNvCxnSpPr/>
      </xdr:nvCxnSpPr>
      <xdr:spPr>
        <a:xfrm flipV="1">
          <a:off x="13512800" y="3500755"/>
          <a:ext cx="889000" cy="522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13</xdr:row>
      <xdr:rowOff>91017</xdr:rowOff>
    </xdr:from>
    <xdr:to>
      <xdr:col>68</xdr:col>
      <xdr:colOff>203200</xdr:colOff>
      <xdr:row>14</xdr:row>
      <xdr:rowOff>21167</xdr:rowOff>
    </xdr:to>
    <xdr:sp macro="" textlink="">
      <xdr:nvSpPr>
        <xdr:cNvPr id="448" name="フローチャート: 判断 447"/>
        <xdr:cNvSpPr/>
      </xdr:nvSpPr>
      <xdr:spPr>
        <a:xfrm>
          <a:off x="14351000" y="23198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31344</xdr:rowOff>
    </xdr:from>
    <xdr:ext cx="762000" cy="259045"/>
    <xdr:sp macro="" textlink="">
      <xdr:nvSpPr>
        <xdr:cNvPr id="449" name="テキスト ボックス 448"/>
        <xdr:cNvSpPr txBox="1"/>
      </xdr:nvSpPr>
      <xdr:spPr>
        <a:xfrm>
          <a:off x="14020800" y="20887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13</xdr:row>
      <xdr:rowOff>159385</xdr:rowOff>
    </xdr:from>
    <xdr:to>
      <xdr:col>64</xdr:col>
      <xdr:colOff>152400</xdr:colOff>
      <xdr:row>14</xdr:row>
      <xdr:rowOff>89535</xdr:rowOff>
    </xdr:to>
    <xdr:sp macro="" textlink="">
      <xdr:nvSpPr>
        <xdr:cNvPr id="450" name="フローチャート: 判断 449"/>
        <xdr:cNvSpPr/>
      </xdr:nvSpPr>
      <xdr:spPr>
        <a:xfrm>
          <a:off x="13462000" y="2388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12</xdr:row>
      <xdr:rowOff>99712</xdr:rowOff>
    </xdr:from>
    <xdr:ext cx="762000" cy="259045"/>
    <xdr:sp macro="" textlink="">
      <xdr:nvSpPr>
        <xdr:cNvPr id="451" name="テキスト ボックス 450"/>
        <xdr:cNvSpPr txBox="1"/>
      </xdr:nvSpPr>
      <xdr:spPr>
        <a:xfrm>
          <a:off x="13131800" y="21571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2" name="テキスト ボックス 451"/>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3" name="テキスト ボックス 452"/>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4" name="テキスト ボックス 453"/>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5" name="テキスト ボックス 454"/>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6" name="テキスト ボックス 455"/>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19</xdr:row>
      <xdr:rowOff>47625</xdr:rowOff>
    </xdr:from>
    <xdr:to>
      <xdr:col>81</xdr:col>
      <xdr:colOff>95250</xdr:colOff>
      <xdr:row>19</xdr:row>
      <xdr:rowOff>149225</xdr:rowOff>
    </xdr:to>
    <xdr:sp macro="" textlink="">
      <xdr:nvSpPr>
        <xdr:cNvPr id="457" name="楕円 456"/>
        <xdr:cNvSpPr/>
      </xdr:nvSpPr>
      <xdr:spPr>
        <a:xfrm>
          <a:off x="16967200" y="3305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19</xdr:row>
      <xdr:rowOff>19702</xdr:rowOff>
    </xdr:from>
    <xdr:ext cx="762000" cy="259045"/>
    <xdr:sp macro="" textlink="">
      <xdr:nvSpPr>
        <xdr:cNvPr id="458" name="将来負担の状況該当値テキスト"/>
        <xdr:cNvSpPr txBox="1"/>
      </xdr:nvSpPr>
      <xdr:spPr>
        <a:xfrm>
          <a:off x="17106900" y="32772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18</xdr:row>
      <xdr:rowOff>134620</xdr:rowOff>
    </xdr:from>
    <xdr:to>
      <xdr:col>77</xdr:col>
      <xdr:colOff>95250</xdr:colOff>
      <xdr:row>19</xdr:row>
      <xdr:rowOff>64770</xdr:rowOff>
    </xdr:to>
    <xdr:sp macro="" textlink="">
      <xdr:nvSpPr>
        <xdr:cNvPr id="459" name="楕円 458"/>
        <xdr:cNvSpPr/>
      </xdr:nvSpPr>
      <xdr:spPr>
        <a:xfrm>
          <a:off x="16129000" y="322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19</xdr:row>
      <xdr:rowOff>49547</xdr:rowOff>
    </xdr:from>
    <xdr:ext cx="736600" cy="259045"/>
    <xdr:sp macro="" textlink="">
      <xdr:nvSpPr>
        <xdr:cNvPr id="460" name="テキスト ボックス 459"/>
        <xdr:cNvSpPr txBox="1"/>
      </xdr:nvSpPr>
      <xdr:spPr>
        <a:xfrm>
          <a:off x="15798800" y="3307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18</xdr:row>
      <xdr:rowOff>22013</xdr:rowOff>
    </xdr:from>
    <xdr:to>
      <xdr:col>73</xdr:col>
      <xdr:colOff>44450</xdr:colOff>
      <xdr:row>18</xdr:row>
      <xdr:rowOff>123613</xdr:rowOff>
    </xdr:to>
    <xdr:sp macro="" textlink="">
      <xdr:nvSpPr>
        <xdr:cNvPr id="461" name="楕円 460"/>
        <xdr:cNvSpPr/>
      </xdr:nvSpPr>
      <xdr:spPr>
        <a:xfrm>
          <a:off x="15240000" y="3108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18</xdr:row>
      <xdr:rowOff>108390</xdr:rowOff>
    </xdr:from>
    <xdr:ext cx="762000" cy="259045"/>
    <xdr:sp macro="" textlink="">
      <xdr:nvSpPr>
        <xdr:cNvPr id="462" name="テキスト ボックス 461"/>
        <xdr:cNvSpPr txBox="1"/>
      </xdr:nvSpPr>
      <xdr:spPr>
        <a:xfrm>
          <a:off x="14909800" y="31944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20</xdr:row>
      <xdr:rowOff>20955</xdr:rowOff>
    </xdr:from>
    <xdr:to>
      <xdr:col>68</xdr:col>
      <xdr:colOff>203200</xdr:colOff>
      <xdr:row>20</xdr:row>
      <xdr:rowOff>122555</xdr:rowOff>
    </xdr:to>
    <xdr:sp macro="" textlink="">
      <xdr:nvSpPr>
        <xdr:cNvPr id="463" name="楕円 462"/>
        <xdr:cNvSpPr/>
      </xdr:nvSpPr>
      <xdr:spPr>
        <a:xfrm>
          <a:off x="14351000" y="344995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20</xdr:row>
      <xdr:rowOff>107332</xdr:rowOff>
    </xdr:from>
    <xdr:ext cx="762000" cy="259045"/>
    <xdr:sp macro="" textlink="">
      <xdr:nvSpPr>
        <xdr:cNvPr id="464" name="テキスト ボックス 463"/>
        <xdr:cNvSpPr txBox="1"/>
      </xdr:nvSpPr>
      <xdr:spPr>
        <a:xfrm>
          <a:off x="14020800" y="35363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20</xdr:row>
      <xdr:rowOff>73237</xdr:rowOff>
    </xdr:from>
    <xdr:to>
      <xdr:col>64</xdr:col>
      <xdr:colOff>152400</xdr:colOff>
      <xdr:row>21</xdr:row>
      <xdr:rowOff>3387</xdr:rowOff>
    </xdr:to>
    <xdr:sp macro="" textlink="">
      <xdr:nvSpPr>
        <xdr:cNvPr id="465" name="楕円 464"/>
        <xdr:cNvSpPr/>
      </xdr:nvSpPr>
      <xdr:spPr>
        <a:xfrm>
          <a:off x="13462000" y="35022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20</xdr:row>
      <xdr:rowOff>159614</xdr:rowOff>
    </xdr:from>
    <xdr:ext cx="762000" cy="259045"/>
    <xdr:sp macro="" textlink="">
      <xdr:nvSpPr>
        <xdr:cNvPr id="466" name="テキスト ボックス 465"/>
        <xdr:cNvSpPr txBox="1"/>
      </xdr:nvSpPr>
      <xdr:spPr>
        <a:xfrm>
          <a:off x="13131800" y="358861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北海道江差町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6,607
6,572
109.48
6,788,930
6,481,920
287,336
3,692,040
5,710,367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11.9
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職員給の削減、各種手当の凍結や見直しなどを平成</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年度から独自に実施したが、平成</a:t>
          </a:r>
          <a:r>
            <a:rPr kumimoji="1" lang="en-US" altLang="ja-JP" sz="1100">
              <a:solidFill>
                <a:schemeClr val="dk1"/>
              </a:solidFill>
              <a:effectLst/>
              <a:latin typeface="+mn-lt"/>
              <a:ea typeface="+mn-ea"/>
              <a:cs typeface="+mn-cs"/>
            </a:rPr>
            <a:t>28</a:t>
          </a:r>
          <a:r>
            <a:rPr kumimoji="1" lang="ja-JP" altLang="ja-JP" sz="1100">
              <a:solidFill>
                <a:schemeClr val="dk1"/>
              </a:solidFill>
              <a:effectLst/>
              <a:latin typeface="+mn-lt"/>
              <a:ea typeface="+mn-ea"/>
              <a:cs typeface="+mn-cs"/>
            </a:rPr>
            <a:t>年度において管理職手当や期末勤勉手当の役職加算の一部復元、平成</a:t>
          </a:r>
          <a:r>
            <a:rPr kumimoji="1" lang="en-US" altLang="ja-JP" sz="1100">
              <a:solidFill>
                <a:schemeClr val="dk1"/>
              </a:solidFill>
              <a:effectLst/>
              <a:latin typeface="+mn-lt"/>
              <a:ea typeface="+mn-ea"/>
              <a:cs typeface="+mn-cs"/>
            </a:rPr>
            <a:t>29</a:t>
          </a:r>
          <a:r>
            <a:rPr kumimoji="1" lang="ja-JP" altLang="ja-JP" sz="1100">
              <a:solidFill>
                <a:schemeClr val="dk1"/>
              </a:solidFill>
              <a:effectLst/>
              <a:latin typeface="+mn-lt"/>
              <a:ea typeface="+mn-ea"/>
              <a:cs typeface="+mn-cs"/>
            </a:rPr>
            <a:t>年度に給料削減率の一部復元、令和３年度には一部手当の凍結を除き完全廃止としている。</a:t>
          </a:r>
          <a:endParaRPr lang="ja-JP" altLang="ja-JP" sz="1400">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人件費の類似団体比較では令和４年度まで下回っていたが、</a:t>
          </a:r>
          <a:r>
            <a:rPr kumimoji="1" lang="ja-JP" altLang="ja-JP" sz="1100">
              <a:solidFill>
                <a:schemeClr val="dk1"/>
              </a:solidFill>
              <a:effectLst/>
              <a:latin typeface="+mn-lt"/>
              <a:ea typeface="+mn-ea"/>
              <a:cs typeface="+mn-cs"/>
            </a:rPr>
            <a:t>令和５年度</a:t>
          </a:r>
          <a:r>
            <a:rPr kumimoji="1" lang="ja-JP" altLang="en-US" sz="1100">
              <a:solidFill>
                <a:schemeClr val="dk1"/>
              </a:solidFill>
              <a:effectLst/>
              <a:latin typeface="+mn-lt"/>
              <a:ea typeface="+mn-ea"/>
              <a:cs typeface="+mn-cs"/>
            </a:rPr>
            <a:t>以降上回っており、</a:t>
          </a:r>
          <a:r>
            <a:rPr kumimoji="1" lang="ja-JP" altLang="ja-JP" sz="1100">
              <a:solidFill>
                <a:schemeClr val="dk1"/>
              </a:solidFill>
              <a:effectLst/>
              <a:latin typeface="+mn-lt"/>
              <a:ea typeface="+mn-ea"/>
              <a:cs typeface="+mn-cs"/>
            </a:rPr>
            <a:t>全国平均とほぼ同水準となって</a:t>
          </a:r>
          <a:r>
            <a:rPr kumimoji="1" lang="ja-JP" altLang="en-US" sz="1100">
              <a:solidFill>
                <a:schemeClr val="dk1"/>
              </a:solidFill>
              <a:effectLst/>
              <a:latin typeface="+mn-lt"/>
              <a:ea typeface="+mn-ea"/>
              <a:cs typeface="+mn-cs"/>
            </a:rPr>
            <a:t>いる。</a:t>
          </a:r>
          <a:r>
            <a:rPr kumimoji="1" lang="ja-JP" altLang="ja-JP" sz="1100">
              <a:solidFill>
                <a:schemeClr val="dk1"/>
              </a:solidFill>
              <a:effectLst/>
              <a:latin typeface="+mn-lt"/>
              <a:ea typeface="+mn-ea"/>
              <a:cs typeface="+mn-cs"/>
            </a:rPr>
            <a:t>引き続き給与等の適正化を図っていく。</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35</xdr:row>
      <xdr:rowOff>24130</xdr:rowOff>
    </xdr:from>
    <xdr:to>
      <xdr:col>24</xdr:col>
      <xdr:colOff>25400</xdr:colOff>
      <xdr:row>40</xdr:row>
      <xdr:rowOff>154432</xdr:rowOff>
    </xdr:to>
    <xdr:cxnSp macro="">
      <xdr:nvCxnSpPr>
        <xdr:cNvPr id="59" name="直線コネクタ 58"/>
        <xdr:cNvCxnSpPr/>
      </xdr:nvCxnSpPr>
      <xdr:spPr>
        <a:xfrm flipV="1">
          <a:off x="4826000" y="6024880"/>
          <a:ext cx="0" cy="9875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126509</xdr:rowOff>
    </xdr:from>
    <xdr:ext cx="762000" cy="259045"/>
    <xdr:sp macro="" textlink="">
      <xdr:nvSpPr>
        <xdr:cNvPr id="60" name="人件費最小値テキスト"/>
        <xdr:cNvSpPr txBox="1"/>
      </xdr:nvSpPr>
      <xdr:spPr>
        <a:xfrm>
          <a:off x="4914900" y="69845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38.1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154432</xdr:rowOff>
    </xdr:from>
    <xdr:to>
      <xdr:col>24</xdr:col>
      <xdr:colOff>114300</xdr:colOff>
      <xdr:row>40</xdr:row>
      <xdr:rowOff>154432</xdr:rowOff>
    </xdr:to>
    <xdr:cxnSp macro="">
      <xdr:nvCxnSpPr>
        <xdr:cNvPr id="61" name="直線コネクタ 60"/>
        <xdr:cNvCxnSpPr/>
      </xdr:nvCxnSpPr>
      <xdr:spPr>
        <a:xfrm>
          <a:off x="4737100" y="70124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110507</xdr:rowOff>
    </xdr:from>
    <xdr:ext cx="762000" cy="259045"/>
    <xdr:sp macro="" textlink="">
      <xdr:nvSpPr>
        <xdr:cNvPr id="62" name="人件費最大値テキスト"/>
        <xdr:cNvSpPr txBox="1"/>
      </xdr:nvSpPr>
      <xdr:spPr>
        <a:xfrm>
          <a:off x="4914900" y="5768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35</xdr:row>
      <xdr:rowOff>24130</xdr:rowOff>
    </xdr:from>
    <xdr:to>
      <xdr:col>24</xdr:col>
      <xdr:colOff>114300</xdr:colOff>
      <xdr:row>35</xdr:row>
      <xdr:rowOff>24130</xdr:rowOff>
    </xdr:to>
    <xdr:cxnSp macro="">
      <xdr:nvCxnSpPr>
        <xdr:cNvPr id="63" name="直線コネクタ 62"/>
        <xdr:cNvCxnSpPr/>
      </xdr:nvCxnSpPr>
      <xdr:spPr>
        <a:xfrm>
          <a:off x="4737100" y="60248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37</xdr:row>
      <xdr:rowOff>106426</xdr:rowOff>
    </xdr:from>
    <xdr:to>
      <xdr:col>24</xdr:col>
      <xdr:colOff>25400</xdr:colOff>
      <xdr:row>37</xdr:row>
      <xdr:rowOff>124714</xdr:rowOff>
    </xdr:to>
    <xdr:cxnSp macro="">
      <xdr:nvCxnSpPr>
        <xdr:cNvPr id="64" name="直線コネクタ 63"/>
        <xdr:cNvCxnSpPr/>
      </xdr:nvCxnSpPr>
      <xdr:spPr>
        <a:xfrm>
          <a:off x="3987800" y="6450076"/>
          <a:ext cx="8382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63009</xdr:rowOff>
    </xdr:from>
    <xdr:ext cx="762000" cy="259045"/>
    <xdr:sp macro="" textlink="">
      <xdr:nvSpPr>
        <xdr:cNvPr id="65" name="人件費平均値テキスト"/>
        <xdr:cNvSpPr txBox="1"/>
      </xdr:nvSpPr>
      <xdr:spPr>
        <a:xfrm>
          <a:off x="4914900" y="62352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46482</xdr:rowOff>
    </xdr:from>
    <xdr:to>
      <xdr:col>24</xdr:col>
      <xdr:colOff>76200</xdr:colOff>
      <xdr:row>37</xdr:row>
      <xdr:rowOff>148082</xdr:rowOff>
    </xdr:to>
    <xdr:sp macro="" textlink="">
      <xdr:nvSpPr>
        <xdr:cNvPr id="66" name="フローチャート: 判断 65"/>
        <xdr:cNvSpPr/>
      </xdr:nvSpPr>
      <xdr:spPr>
        <a:xfrm>
          <a:off x="4775200" y="63901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37</xdr:row>
      <xdr:rowOff>51562</xdr:rowOff>
    </xdr:from>
    <xdr:to>
      <xdr:col>19</xdr:col>
      <xdr:colOff>187325</xdr:colOff>
      <xdr:row>37</xdr:row>
      <xdr:rowOff>106426</xdr:rowOff>
    </xdr:to>
    <xdr:cxnSp macro="">
      <xdr:nvCxnSpPr>
        <xdr:cNvPr id="67" name="直線コネクタ 66"/>
        <xdr:cNvCxnSpPr/>
      </xdr:nvCxnSpPr>
      <xdr:spPr>
        <a:xfrm>
          <a:off x="3098800" y="6395212"/>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37</xdr:row>
      <xdr:rowOff>5334</xdr:rowOff>
    </xdr:from>
    <xdr:to>
      <xdr:col>20</xdr:col>
      <xdr:colOff>38100</xdr:colOff>
      <xdr:row>37</xdr:row>
      <xdr:rowOff>106934</xdr:rowOff>
    </xdr:to>
    <xdr:sp macro="" textlink="">
      <xdr:nvSpPr>
        <xdr:cNvPr id="68" name="フローチャート: 判断 67"/>
        <xdr:cNvSpPr/>
      </xdr:nvSpPr>
      <xdr:spPr>
        <a:xfrm>
          <a:off x="3937000" y="6348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35</xdr:row>
      <xdr:rowOff>117111</xdr:rowOff>
    </xdr:from>
    <xdr:ext cx="736600" cy="259045"/>
    <xdr:sp macro="" textlink="">
      <xdr:nvSpPr>
        <xdr:cNvPr id="69" name="テキスト ボックス 68"/>
        <xdr:cNvSpPr txBox="1"/>
      </xdr:nvSpPr>
      <xdr:spPr>
        <a:xfrm>
          <a:off x="3606800" y="611786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37</xdr:row>
      <xdr:rowOff>10414</xdr:rowOff>
    </xdr:from>
    <xdr:to>
      <xdr:col>15</xdr:col>
      <xdr:colOff>98425</xdr:colOff>
      <xdr:row>37</xdr:row>
      <xdr:rowOff>51562</xdr:rowOff>
    </xdr:to>
    <xdr:cxnSp macro="">
      <xdr:nvCxnSpPr>
        <xdr:cNvPr id="70" name="直線コネクタ 69"/>
        <xdr:cNvCxnSpPr/>
      </xdr:nvCxnSpPr>
      <xdr:spPr>
        <a:xfrm>
          <a:off x="2209800" y="6354064"/>
          <a:ext cx="889000" cy="411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37</xdr:row>
      <xdr:rowOff>5334</xdr:rowOff>
    </xdr:from>
    <xdr:to>
      <xdr:col>15</xdr:col>
      <xdr:colOff>149225</xdr:colOff>
      <xdr:row>37</xdr:row>
      <xdr:rowOff>106934</xdr:rowOff>
    </xdr:to>
    <xdr:sp macro="" textlink="">
      <xdr:nvSpPr>
        <xdr:cNvPr id="71" name="フローチャート: 判断 70"/>
        <xdr:cNvSpPr/>
      </xdr:nvSpPr>
      <xdr:spPr>
        <a:xfrm>
          <a:off x="3048000" y="63489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91711</xdr:rowOff>
    </xdr:from>
    <xdr:ext cx="762000" cy="259045"/>
    <xdr:sp macro="" textlink="">
      <xdr:nvSpPr>
        <xdr:cNvPr id="72" name="テキスト ボックス 71"/>
        <xdr:cNvSpPr txBox="1"/>
      </xdr:nvSpPr>
      <xdr:spPr>
        <a:xfrm>
          <a:off x="2717800" y="64353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37</xdr:row>
      <xdr:rowOff>10414</xdr:rowOff>
    </xdr:from>
    <xdr:to>
      <xdr:col>11</xdr:col>
      <xdr:colOff>9525</xdr:colOff>
      <xdr:row>37</xdr:row>
      <xdr:rowOff>65278</xdr:rowOff>
    </xdr:to>
    <xdr:cxnSp macro="">
      <xdr:nvCxnSpPr>
        <xdr:cNvPr id="73" name="直線コネクタ 72"/>
        <xdr:cNvCxnSpPr/>
      </xdr:nvCxnSpPr>
      <xdr:spPr>
        <a:xfrm flipV="1">
          <a:off x="1320800" y="6354064"/>
          <a:ext cx="889000" cy="548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163068</xdr:rowOff>
    </xdr:from>
    <xdr:to>
      <xdr:col>11</xdr:col>
      <xdr:colOff>60325</xdr:colOff>
      <xdr:row>37</xdr:row>
      <xdr:rowOff>93218</xdr:rowOff>
    </xdr:to>
    <xdr:sp macro="" textlink="">
      <xdr:nvSpPr>
        <xdr:cNvPr id="74" name="フローチャート: 判断 73"/>
        <xdr:cNvSpPr/>
      </xdr:nvSpPr>
      <xdr:spPr>
        <a:xfrm>
          <a:off x="2159000" y="63352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77995</xdr:rowOff>
    </xdr:from>
    <xdr:ext cx="762000" cy="259045"/>
    <xdr:sp macro="" textlink="">
      <xdr:nvSpPr>
        <xdr:cNvPr id="75" name="テキスト ボックス 74"/>
        <xdr:cNvSpPr txBox="1"/>
      </xdr:nvSpPr>
      <xdr:spPr>
        <a:xfrm>
          <a:off x="1828800" y="64216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101346</xdr:rowOff>
    </xdr:from>
    <xdr:to>
      <xdr:col>6</xdr:col>
      <xdr:colOff>171450</xdr:colOff>
      <xdr:row>38</xdr:row>
      <xdr:rowOff>31496</xdr:rowOff>
    </xdr:to>
    <xdr:sp macro="" textlink="">
      <xdr:nvSpPr>
        <xdr:cNvPr id="76" name="フローチャート: 判断 75"/>
        <xdr:cNvSpPr/>
      </xdr:nvSpPr>
      <xdr:spPr>
        <a:xfrm>
          <a:off x="1270000" y="64449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38</xdr:row>
      <xdr:rowOff>16273</xdr:rowOff>
    </xdr:from>
    <xdr:ext cx="762000" cy="259045"/>
    <xdr:sp macro="" textlink="">
      <xdr:nvSpPr>
        <xdr:cNvPr id="77" name="テキスト ボックス 76"/>
        <xdr:cNvSpPr txBox="1"/>
      </xdr:nvSpPr>
      <xdr:spPr>
        <a:xfrm>
          <a:off x="939800" y="65313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37</xdr:row>
      <xdr:rowOff>73914</xdr:rowOff>
    </xdr:from>
    <xdr:to>
      <xdr:col>24</xdr:col>
      <xdr:colOff>76200</xdr:colOff>
      <xdr:row>38</xdr:row>
      <xdr:rowOff>4064</xdr:rowOff>
    </xdr:to>
    <xdr:sp macro="" textlink="">
      <xdr:nvSpPr>
        <xdr:cNvPr id="83" name="楕円 82"/>
        <xdr:cNvSpPr/>
      </xdr:nvSpPr>
      <xdr:spPr>
        <a:xfrm>
          <a:off x="4775200" y="64175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37</xdr:row>
      <xdr:rowOff>45991</xdr:rowOff>
    </xdr:from>
    <xdr:ext cx="762000" cy="259045"/>
    <xdr:sp macro="" textlink="">
      <xdr:nvSpPr>
        <xdr:cNvPr id="84" name="人件費該当値テキスト"/>
        <xdr:cNvSpPr txBox="1"/>
      </xdr:nvSpPr>
      <xdr:spPr>
        <a:xfrm>
          <a:off x="4914900" y="6389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37</xdr:row>
      <xdr:rowOff>55626</xdr:rowOff>
    </xdr:from>
    <xdr:to>
      <xdr:col>20</xdr:col>
      <xdr:colOff>38100</xdr:colOff>
      <xdr:row>37</xdr:row>
      <xdr:rowOff>157226</xdr:rowOff>
    </xdr:to>
    <xdr:sp macro="" textlink="">
      <xdr:nvSpPr>
        <xdr:cNvPr id="85" name="楕円 84"/>
        <xdr:cNvSpPr/>
      </xdr:nvSpPr>
      <xdr:spPr>
        <a:xfrm>
          <a:off x="3937000" y="63992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142003</xdr:rowOff>
    </xdr:from>
    <xdr:ext cx="736600" cy="259045"/>
    <xdr:sp macro="" textlink="">
      <xdr:nvSpPr>
        <xdr:cNvPr id="86" name="テキスト ボックス 85"/>
        <xdr:cNvSpPr txBox="1"/>
      </xdr:nvSpPr>
      <xdr:spPr>
        <a:xfrm>
          <a:off x="3606800" y="648565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37</xdr:row>
      <xdr:rowOff>762</xdr:rowOff>
    </xdr:from>
    <xdr:to>
      <xdr:col>15</xdr:col>
      <xdr:colOff>149225</xdr:colOff>
      <xdr:row>37</xdr:row>
      <xdr:rowOff>102362</xdr:rowOff>
    </xdr:to>
    <xdr:sp macro="" textlink="">
      <xdr:nvSpPr>
        <xdr:cNvPr id="87" name="楕円 86"/>
        <xdr:cNvSpPr/>
      </xdr:nvSpPr>
      <xdr:spPr>
        <a:xfrm>
          <a:off x="3048000" y="63444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35</xdr:row>
      <xdr:rowOff>112539</xdr:rowOff>
    </xdr:from>
    <xdr:ext cx="762000" cy="259045"/>
    <xdr:sp macro="" textlink="">
      <xdr:nvSpPr>
        <xdr:cNvPr id="88" name="テキスト ボックス 87"/>
        <xdr:cNvSpPr txBox="1"/>
      </xdr:nvSpPr>
      <xdr:spPr>
        <a:xfrm>
          <a:off x="2717800" y="61132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36</xdr:row>
      <xdr:rowOff>131064</xdr:rowOff>
    </xdr:from>
    <xdr:to>
      <xdr:col>11</xdr:col>
      <xdr:colOff>60325</xdr:colOff>
      <xdr:row>37</xdr:row>
      <xdr:rowOff>61214</xdr:rowOff>
    </xdr:to>
    <xdr:sp macro="" textlink="">
      <xdr:nvSpPr>
        <xdr:cNvPr id="89" name="楕円 88"/>
        <xdr:cNvSpPr/>
      </xdr:nvSpPr>
      <xdr:spPr>
        <a:xfrm>
          <a:off x="2159000" y="6303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35</xdr:row>
      <xdr:rowOff>71391</xdr:rowOff>
    </xdr:from>
    <xdr:ext cx="762000" cy="259045"/>
    <xdr:sp macro="" textlink="">
      <xdr:nvSpPr>
        <xdr:cNvPr id="90" name="テキスト ボックス 89"/>
        <xdr:cNvSpPr txBox="1"/>
      </xdr:nvSpPr>
      <xdr:spPr>
        <a:xfrm>
          <a:off x="1828800" y="60721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37</xdr:row>
      <xdr:rowOff>14478</xdr:rowOff>
    </xdr:from>
    <xdr:to>
      <xdr:col>6</xdr:col>
      <xdr:colOff>171450</xdr:colOff>
      <xdr:row>37</xdr:row>
      <xdr:rowOff>116078</xdr:rowOff>
    </xdr:to>
    <xdr:sp macro="" textlink="">
      <xdr:nvSpPr>
        <xdr:cNvPr id="91" name="楕円 90"/>
        <xdr:cNvSpPr/>
      </xdr:nvSpPr>
      <xdr:spPr>
        <a:xfrm>
          <a:off x="1270000" y="63581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35</xdr:row>
      <xdr:rowOff>126255</xdr:rowOff>
    </xdr:from>
    <xdr:ext cx="762000" cy="259045"/>
    <xdr:sp macro="" textlink="">
      <xdr:nvSpPr>
        <xdr:cNvPr id="92" name="テキスト ボックス 91"/>
        <xdr:cNvSpPr txBox="1"/>
      </xdr:nvSpPr>
      <xdr:spPr>
        <a:xfrm>
          <a:off x="939800" y="6127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類似団体平均と比較し同水準以下で推移して</a:t>
          </a:r>
          <a:r>
            <a:rPr kumimoji="1" lang="ja-JP" altLang="en-US" sz="1100">
              <a:solidFill>
                <a:schemeClr val="dk1"/>
              </a:solidFill>
              <a:effectLst/>
              <a:latin typeface="+mn-lt"/>
              <a:ea typeface="+mn-ea"/>
              <a:cs typeface="+mn-cs"/>
            </a:rPr>
            <a:t>きたが、令和６年度に平均以上となった</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事務事業の見直し・効率化を継続し、物件費を含む経常経費の抑制を図っていく。</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4" name="テキスト ボックス 103"/>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21</xdr:row>
      <xdr:rowOff>146050</xdr:rowOff>
    </xdr:from>
    <xdr:to>
      <xdr:col>85</xdr:col>
      <xdr:colOff>66675</xdr:colOff>
      <xdr:row>21</xdr:row>
      <xdr:rowOff>146050</xdr:rowOff>
    </xdr:to>
    <xdr:cxnSp macro="">
      <xdr:nvCxnSpPr>
        <xdr:cNvPr id="107" name="直線コネクタ 106"/>
        <xdr:cNvCxnSpPr/>
      </xdr:nvCxnSpPr>
      <xdr:spPr>
        <a:xfrm>
          <a:off x="12446000" y="374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21</xdr:row>
      <xdr:rowOff>3827</xdr:rowOff>
    </xdr:from>
    <xdr:ext cx="508000" cy="259045"/>
    <xdr:sp macro="" textlink="">
      <xdr:nvSpPr>
        <xdr:cNvPr id="108" name="テキスト ボックス 107"/>
        <xdr:cNvSpPr txBox="1"/>
      </xdr:nvSpPr>
      <xdr:spPr>
        <a:xfrm>
          <a:off x="11938000" y="360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19</xdr:row>
      <xdr:rowOff>107950</xdr:rowOff>
    </xdr:from>
    <xdr:to>
      <xdr:col>85</xdr:col>
      <xdr:colOff>66675</xdr:colOff>
      <xdr:row>19</xdr:row>
      <xdr:rowOff>107950</xdr:rowOff>
    </xdr:to>
    <xdr:cxnSp macro="">
      <xdr:nvCxnSpPr>
        <xdr:cNvPr id="109" name="直線コネクタ 108"/>
        <xdr:cNvCxnSpPr/>
      </xdr:nvCxnSpPr>
      <xdr:spPr>
        <a:xfrm>
          <a:off x="12446000" y="336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18</xdr:row>
      <xdr:rowOff>137177</xdr:rowOff>
    </xdr:from>
    <xdr:ext cx="508000" cy="259045"/>
    <xdr:sp macro="" textlink="">
      <xdr:nvSpPr>
        <xdr:cNvPr id="110" name="テキスト ボックス 109"/>
        <xdr:cNvSpPr txBox="1"/>
      </xdr:nvSpPr>
      <xdr:spPr>
        <a:xfrm>
          <a:off x="11938000" y="322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11" name="直線コネクタ 110"/>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2" name="テキスト ボックス 111"/>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15</xdr:row>
      <xdr:rowOff>31750</xdr:rowOff>
    </xdr:from>
    <xdr:to>
      <xdr:col>85</xdr:col>
      <xdr:colOff>66675</xdr:colOff>
      <xdr:row>15</xdr:row>
      <xdr:rowOff>31750</xdr:rowOff>
    </xdr:to>
    <xdr:cxnSp macro="">
      <xdr:nvCxnSpPr>
        <xdr:cNvPr id="113" name="直線コネクタ 112"/>
        <xdr:cNvCxnSpPr/>
      </xdr:nvCxnSpPr>
      <xdr:spPr>
        <a:xfrm>
          <a:off x="12446000" y="260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14</xdr:row>
      <xdr:rowOff>60977</xdr:rowOff>
    </xdr:from>
    <xdr:ext cx="508000" cy="259045"/>
    <xdr:sp macro="" textlink="">
      <xdr:nvSpPr>
        <xdr:cNvPr id="114" name="テキスト ボックス 113"/>
        <xdr:cNvSpPr txBox="1"/>
      </xdr:nvSpPr>
      <xdr:spPr>
        <a:xfrm>
          <a:off x="11938000" y="246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12</xdr:row>
      <xdr:rowOff>165100</xdr:rowOff>
    </xdr:from>
    <xdr:to>
      <xdr:col>85</xdr:col>
      <xdr:colOff>66675</xdr:colOff>
      <xdr:row>12</xdr:row>
      <xdr:rowOff>165100</xdr:rowOff>
    </xdr:to>
    <xdr:cxnSp macro="">
      <xdr:nvCxnSpPr>
        <xdr:cNvPr id="115" name="直線コネクタ 114"/>
        <xdr:cNvCxnSpPr/>
      </xdr:nvCxnSpPr>
      <xdr:spPr>
        <a:xfrm>
          <a:off x="12446000" y="222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12</xdr:row>
      <xdr:rowOff>22877</xdr:rowOff>
    </xdr:from>
    <xdr:ext cx="508000" cy="259045"/>
    <xdr:sp macro="" textlink="">
      <xdr:nvSpPr>
        <xdr:cNvPr id="116" name="テキスト ボックス 115"/>
        <xdr:cNvSpPr txBox="1"/>
      </xdr:nvSpPr>
      <xdr:spPr>
        <a:xfrm>
          <a:off x="11938000" y="208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7" name="直線コネクタ 116"/>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10</xdr:row>
      <xdr:rowOff>127000</xdr:rowOff>
    </xdr:from>
    <xdr:to>
      <xdr:col>85</xdr:col>
      <xdr:colOff>66675</xdr:colOff>
      <xdr:row>24</xdr:row>
      <xdr:rowOff>12700</xdr:rowOff>
    </xdr:to>
    <xdr:sp macro="" textlink="">
      <xdr:nvSpPr>
        <xdr:cNvPr id="118" name="物件費グラフ枠"/>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69850</xdr:rowOff>
    </xdr:from>
    <xdr:to>
      <xdr:col>82</xdr:col>
      <xdr:colOff>107950</xdr:colOff>
      <xdr:row>20</xdr:row>
      <xdr:rowOff>130810</xdr:rowOff>
    </xdr:to>
    <xdr:cxnSp macro="">
      <xdr:nvCxnSpPr>
        <xdr:cNvPr id="119" name="直線コネクタ 118"/>
        <xdr:cNvCxnSpPr/>
      </xdr:nvCxnSpPr>
      <xdr:spPr>
        <a:xfrm flipV="1">
          <a:off x="16510000" y="2470150"/>
          <a:ext cx="0" cy="1089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102887</xdr:rowOff>
    </xdr:from>
    <xdr:ext cx="762000" cy="259045"/>
    <xdr:sp macro="" textlink="">
      <xdr:nvSpPr>
        <xdr:cNvPr id="120" name="物件費最小値テキスト"/>
        <xdr:cNvSpPr txBox="1"/>
      </xdr:nvSpPr>
      <xdr:spPr>
        <a:xfrm>
          <a:off x="16598900" y="35318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20</xdr:row>
      <xdr:rowOff>130810</xdr:rowOff>
    </xdr:from>
    <xdr:to>
      <xdr:col>82</xdr:col>
      <xdr:colOff>196850</xdr:colOff>
      <xdr:row>20</xdr:row>
      <xdr:rowOff>130810</xdr:rowOff>
    </xdr:to>
    <xdr:cxnSp macro="">
      <xdr:nvCxnSpPr>
        <xdr:cNvPr id="121" name="直線コネクタ 120"/>
        <xdr:cNvCxnSpPr/>
      </xdr:nvCxnSpPr>
      <xdr:spPr>
        <a:xfrm>
          <a:off x="16421100" y="355981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156227</xdr:rowOff>
    </xdr:from>
    <xdr:ext cx="762000" cy="259045"/>
    <xdr:sp macro="" textlink="">
      <xdr:nvSpPr>
        <xdr:cNvPr id="122" name="物件費最大値テキスト"/>
        <xdr:cNvSpPr txBox="1"/>
      </xdr:nvSpPr>
      <xdr:spPr>
        <a:xfrm>
          <a:off x="16598900" y="2213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69850</xdr:rowOff>
    </xdr:from>
    <xdr:to>
      <xdr:col>82</xdr:col>
      <xdr:colOff>196850</xdr:colOff>
      <xdr:row>14</xdr:row>
      <xdr:rowOff>69850</xdr:rowOff>
    </xdr:to>
    <xdr:cxnSp macro="">
      <xdr:nvCxnSpPr>
        <xdr:cNvPr id="123" name="直線コネクタ 122"/>
        <xdr:cNvCxnSpPr/>
      </xdr:nvCxnSpPr>
      <xdr:spPr>
        <a:xfrm>
          <a:off x="16421100" y="2470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15</xdr:row>
      <xdr:rowOff>123190</xdr:rowOff>
    </xdr:from>
    <xdr:to>
      <xdr:col>82</xdr:col>
      <xdr:colOff>107950</xdr:colOff>
      <xdr:row>16</xdr:row>
      <xdr:rowOff>104140</xdr:rowOff>
    </xdr:to>
    <xdr:cxnSp macro="">
      <xdr:nvCxnSpPr>
        <xdr:cNvPr id="124" name="直線コネクタ 123"/>
        <xdr:cNvCxnSpPr/>
      </xdr:nvCxnSpPr>
      <xdr:spPr>
        <a:xfrm>
          <a:off x="15671800" y="2694940"/>
          <a:ext cx="8382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14</xdr:row>
      <xdr:rowOff>157497</xdr:rowOff>
    </xdr:from>
    <xdr:ext cx="762000" cy="259045"/>
    <xdr:sp macro="" textlink="">
      <xdr:nvSpPr>
        <xdr:cNvPr id="125" name="物件費平均値テキスト"/>
        <xdr:cNvSpPr txBox="1"/>
      </xdr:nvSpPr>
      <xdr:spPr>
        <a:xfrm>
          <a:off x="16598900" y="25577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15</xdr:row>
      <xdr:rowOff>140970</xdr:rowOff>
    </xdr:from>
    <xdr:to>
      <xdr:col>82</xdr:col>
      <xdr:colOff>158750</xdr:colOff>
      <xdr:row>16</xdr:row>
      <xdr:rowOff>71120</xdr:rowOff>
    </xdr:to>
    <xdr:sp macro="" textlink="">
      <xdr:nvSpPr>
        <xdr:cNvPr id="126" name="フローチャート: 判断 125"/>
        <xdr:cNvSpPr/>
      </xdr:nvSpPr>
      <xdr:spPr>
        <a:xfrm>
          <a:off x="16459200" y="2712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15</xdr:row>
      <xdr:rowOff>123190</xdr:rowOff>
    </xdr:from>
    <xdr:to>
      <xdr:col>78</xdr:col>
      <xdr:colOff>69850</xdr:colOff>
      <xdr:row>15</xdr:row>
      <xdr:rowOff>123190</xdr:rowOff>
    </xdr:to>
    <xdr:cxnSp macro="">
      <xdr:nvCxnSpPr>
        <xdr:cNvPr id="127" name="直線コネクタ 126"/>
        <xdr:cNvCxnSpPr/>
      </xdr:nvCxnSpPr>
      <xdr:spPr>
        <a:xfrm>
          <a:off x="14782800" y="269494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15</xdr:row>
      <xdr:rowOff>133350</xdr:rowOff>
    </xdr:from>
    <xdr:to>
      <xdr:col>78</xdr:col>
      <xdr:colOff>120650</xdr:colOff>
      <xdr:row>16</xdr:row>
      <xdr:rowOff>63500</xdr:rowOff>
    </xdr:to>
    <xdr:sp macro="" textlink="">
      <xdr:nvSpPr>
        <xdr:cNvPr id="128" name="フローチャート: 判断 127"/>
        <xdr:cNvSpPr/>
      </xdr:nvSpPr>
      <xdr:spPr>
        <a:xfrm>
          <a:off x="15621000" y="2705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16</xdr:row>
      <xdr:rowOff>48277</xdr:rowOff>
    </xdr:from>
    <xdr:ext cx="736600" cy="259045"/>
    <xdr:sp macro="" textlink="">
      <xdr:nvSpPr>
        <xdr:cNvPr id="129" name="テキスト ボックス 128"/>
        <xdr:cNvSpPr txBox="1"/>
      </xdr:nvSpPr>
      <xdr:spPr>
        <a:xfrm>
          <a:off x="15290800" y="2791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15</xdr:row>
      <xdr:rowOff>77470</xdr:rowOff>
    </xdr:from>
    <xdr:to>
      <xdr:col>73</xdr:col>
      <xdr:colOff>180975</xdr:colOff>
      <xdr:row>15</xdr:row>
      <xdr:rowOff>123190</xdr:rowOff>
    </xdr:to>
    <xdr:cxnSp macro="">
      <xdr:nvCxnSpPr>
        <xdr:cNvPr id="130" name="直線コネクタ 129"/>
        <xdr:cNvCxnSpPr/>
      </xdr:nvCxnSpPr>
      <xdr:spPr>
        <a:xfrm>
          <a:off x="13893800" y="264922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15</xdr:row>
      <xdr:rowOff>129540</xdr:rowOff>
    </xdr:from>
    <xdr:to>
      <xdr:col>74</xdr:col>
      <xdr:colOff>31750</xdr:colOff>
      <xdr:row>16</xdr:row>
      <xdr:rowOff>59690</xdr:rowOff>
    </xdr:to>
    <xdr:sp macro="" textlink="">
      <xdr:nvSpPr>
        <xdr:cNvPr id="131" name="フローチャート: 判断 130"/>
        <xdr:cNvSpPr/>
      </xdr:nvSpPr>
      <xdr:spPr>
        <a:xfrm>
          <a:off x="14732000" y="27012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16</xdr:row>
      <xdr:rowOff>44467</xdr:rowOff>
    </xdr:from>
    <xdr:ext cx="762000" cy="259045"/>
    <xdr:sp macro="" textlink="">
      <xdr:nvSpPr>
        <xdr:cNvPr id="132" name="テキスト ボックス 131"/>
        <xdr:cNvSpPr txBox="1"/>
      </xdr:nvSpPr>
      <xdr:spPr>
        <a:xfrm>
          <a:off x="14401800" y="27876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15</xdr:row>
      <xdr:rowOff>73660</xdr:rowOff>
    </xdr:from>
    <xdr:to>
      <xdr:col>69</xdr:col>
      <xdr:colOff>92075</xdr:colOff>
      <xdr:row>15</xdr:row>
      <xdr:rowOff>77470</xdr:rowOff>
    </xdr:to>
    <xdr:cxnSp macro="">
      <xdr:nvCxnSpPr>
        <xdr:cNvPr id="133" name="直線コネクタ 132"/>
        <xdr:cNvCxnSpPr/>
      </xdr:nvCxnSpPr>
      <xdr:spPr>
        <a:xfrm>
          <a:off x="13004800" y="2645410"/>
          <a:ext cx="889000" cy="381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83820</xdr:rowOff>
    </xdr:from>
    <xdr:to>
      <xdr:col>69</xdr:col>
      <xdr:colOff>142875</xdr:colOff>
      <xdr:row>16</xdr:row>
      <xdr:rowOff>13970</xdr:rowOff>
    </xdr:to>
    <xdr:sp macro="" textlink="">
      <xdr:nvSpPr>
        <xdr:cNvPr id="134" name="フローチャート: 判断 133"/>
        <xdr:cNvSpPr/>
      </xdr:nvSpPr>
      <xdr:spPr>
        <a:xfrm>
          <a:off x="13843000" y="2655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15</xdr:row>
      <xdr:rowOff>170197</xdr:rowOff>
    </xdr:from>
    <xdr:ext cx="762000" cy="259045"/>
    <xdr:sp macro="" textlink="">
      <xdr:nvSpPr>
        <xdr:cNvPr id="135" name="テキスト ボックス 134"/>
        <xdr:cNvSpPr txBox="1"/>
      </xdr:nvSpPr>
      <xdr:spPr>
        <a:xfrm>
          <a:off x="13512800" y="2741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114300</xdr:rowOff>
    </xdr:from>
    <xdr:to>
      <xdr:col>65</xdr:col>
      <xdr:colOff>53975</xdr:colOff>
      <xdr:row>16</xdr:row>
      <xdr:rowOff>44450</xdr:rowOff>
    </xdr:to>
    <xdr:sp macro="" textlink="">
      <xdr:nvSpPr>
        <xdr:cNvPr id="136" name="フローチャート: 判断 135"/>
        <xdr:cNvSpPr/>
      </xdr:nvSpPr>
      <xdr:spPr>
        <a:xfrm>
          <a:off x="12954000" y="26860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16</xdr:row>
      <xdr:rowOff>29227</xdr:rowOff>
    </xdr:from>
    <xdr:ext cx="762000" cy="259045"/>
    <xdr:sp macro="" textlink="">
      <xdr:nvSpPr>
        <xdr:cNvPr id="137" name="テキスト ボックス 136"/>
        <xdr:cNvSpPr txBox="1"/>
      </xdr:nvSpPr>
      <xdr:spPr>
        <a:xfrm>
          <a:off x="12623800" y="27724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8" name="テキスト ボックス 137"/>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9" name="テキスト ボックス 138"/>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40" name="テキスト ボックス 139"/>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41" name="テキスト ボックス 140"/>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42" name="テキスト ボックス 141"/>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53340</xdr:rowOff>
    </xdr:from>
    <xdr:to>
      <xdr:col>82</xdr:col>
      <xdr:colOff>158750</xdr:colOff>
      <xdr:row>16</xdr:row>
      <xdr:rowOff>154940</xdr:rowOff>
    </xdr:to>
    <xdr:sp macro="" textlink="">
      <xdr:nvSpPr>
        <xdr:cNvPr id="143" name="楕円 142"/>
        <xdr:cNvSpPr/>
      </xdr:nvSpPr>
      <xdr:spPr>
        <a:xfrm>
          <a:off x="16459200" y="27965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25417</xdr:rowOff>
    </xdr:from>
    <xdr:ext cx="762000" cy="259045"/>
    <xdr:sp macro="" textlink="">
      <xdr:nvSpPr>
        <xdr:cNvPr id="144" name="物件費該当値テキスト"/>
        <xdr:cNvSpPr txBox="1"/>
      </xdr:nvSpPr>
      <xdr:spPr>
        <a:xfrm>
          <a:off x="16598900" y="27686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15</xdr:row>
      <xdr:rowOff>72390</xdr:rowOff>
    </xdr:from>
    <xdr:to>
      <xdr:col>78</xdr:col>
      <xdr:colOff>120650</xdr:colOff>
      <xdr:row>16</xdr:row>
      <xdr:rowOff>2540</xdr:rowOff>
    </xdr:to>
    <xdr:sp macro="" textlink="">
      <xdr:nvSpPr>
        <xdr:cNvPr id="145" name="楕円 144"/>
        <xdr:cNvSpPr/>
      </xdr:nvSpPr>
      <xdr:spPr>
        <a:xfrm>
          <a:off x="15621000" y="264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12717</xdr:rowOff>
    </xdr:from>
    <xdr:ext cx="736600" cy="259045"/>
    <xdr:sp macro="" textlink="">
      <xdr:nvSpPr>
        <xdr:cNvPr id="146" name="テキスト ボックス 145"/>
        <xdr:cNvSpPr txBox="1"/>
      </xdr:nvSpPr>
      <xdr:spPr>
        <a:xfrm>
          <a:off x="15290800" y="24130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15</xdr:row>
      <xdr:rowOff>72390</xdr:rowOff>
    </xdr:from>
    <xdr:to>
      <xdr:col>74</xdr:col>
      <xdr:colOff>31750</xdr:colOff>
      <xdr:row>16</xdr:row>
      <xdr:rowOff>2540</xdr:rowOff>
    </xdr:to>
    <xdr:sp macro="" textlink="">
      <xdr:nvSpPr>
        <xdr:cNvPr id="147" name="楕円 146"/>
        <xdr:cNvSpPr/>
      </xdr:nvSpPr>
      <xdr:spPr>
        <a:xfrm>
          <a:off x="14732000" y="26441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12717</xdr:rowOff>
    </xdr:from>
    <xdr:ext cx="762000" cy="259045"/>
    <xdr:sp macro="" textlink="">
      <xdr:nvSpPr>
        <xdr:cNvPr id="148" name="テキスト ボックス 147"/>
        <xdr:cNvSpPr txBox="1"/>
      </xdr:nvSpPr>
      <xdr:spPr>
        <a:xfrm>
          <a:off x="14401800" y="2413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15</xdr:row>
      <xdr:rowOff>26670</xdr:rowOff>
    </xdr:from>
    <xdr:to>
      <xdr:col>69</xdr:col>
      <xdr:colOff>142875</xdr:colOff>
      <xdr:row>15</xdr:row>
      <xdr:rowOff>128270</xdr:rowOff>
    </xdr:to>
    <xdr:sp macro="" textlink="">
      <xdr:nvSpPr>
        <xdr:cNvPr id="149" name="楕円 148"/>
        <xdr:cNvSpPr/>
      </xdr:nvSpPr>
      <xdr:spPr>
        <a:xfrm>
          <a:off x="13843000" y="2598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13</xdr:row>
      <xdr:rowOff>138447</xdr:rowOff>
    </xdr:from>
    <xdr:ext cx="762000" cy="259045"/>
    <xdr:sp macro="" textlink="">
      <xdr:nvSpPr>
        <xdr:cNvPr id="150" name="テキスト ボックス 149"/>
        <xdr:cNvSpPr txBox="1"/>
      </xdr:nvSpPr>
      <xdr:spPr>
        <a:xfrm>
          <a:off x="13512800" y="23672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22860</xdr:rowOff>
    </xdr:from>
    <xdr:to>
      <xdr:col>65</xdr:col>
      <xdr:colOff>53975</xdr:colOff>
      <xdr:row>15</xdr:row>
      <xdr:rowOff>124460</xdr:rowOff>
    </xdr:to>
    <xdr:sp macro="" textlink="">
      <xdr:nvSpPr>
        <xdr:cNvPr id="151" name="楕円 150"/>
        <xdr:cNvSpPr/>
      </xdr:nvSpPr>
      <xdr:spPr>
        <a:xfrm>
          <a:off x="12954000" y="2594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13</xdr:row>
      <xdr:rowOff>134637</xdr:rowOff>
    </xdr:from>
    <xdr:ext cx="762000" cy="259045"/>
    <xdr:sp macro="" textlink="">
      <xdr:nvSpPr>
        <xdr:cNvPr id="152" name="テキスト ボックス 151"/>
        <xdr:cNvSpPr txBox="1"/>
      </xdr:nvSpPr>
      <xdr:spPr>
        <a:xfrm>
          <a:off x="12623800" y="2363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3" name="正方形/長方形 152"/>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4" name="正方形/長方形 153"/>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5" name="正方形/長方形 154"/>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6" name="正方形/長方形 155"/>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7" name="正方形/長方形 156"/>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8" name="正方形/長方形 157"/>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9" name="正方形/長方形 158"/>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60" name="正方形/長方形 159"/>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61" name="正方形/長方形 160"/>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62" name="正方形/長方形 161"/>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3" name="テキスト ボックス 162"/>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類似団体と比較し経常収支比率が高くなっている</a:t>
          </a:r>
          <a:r>
            <a:rPr kumimoji="1" lang="ja-JP" altLang="en-US" sz="1100">
              <a:solidFill>
                <a:schemeClr val="dk1"/>
              </a:solidFill>
              <a:effectLst/>
              <a:latin typeface="+mn-lt"/>
              <a:ea typeface="+mn-ea"/>
              <a:cs typeface="+mn-cs"/>
            </a:rPr>
            <a:t>要因のひとつとして、</a:t>
          </a:r>
          <a:r>
            <a:rPr kumimoji="1" lang="ja-JP" altLang="ja-JP" sz="1100">
              <a:solidFill>
                <a:schemeClr val="dk1"/>
              </a:solidFill>
              <a:effectLst/>
              <a:latin typeface="+mn-lt"/>
              <a:ea typeface="+mn-ea"/>
              <a:cs typeface="+mn-cs"/>
            </a:rPr>
            <a:t>各種福祉サービス単価の増傾向が続いていることによるほか、物価高騰対策事業等の実施による影響が</a:t>
          </a:r>
          <a:r>
            <a:rPr kumimoji="1" lang="ja-JP" altLang="en-US" sz="1100">
              <a:solidFill>
                <a:schemeClr val="dk1"/>
              </a:solidFill>
              <a:effectLst/>
              <a:latin typeface="+mn-lt"/>
              <a:ea typeface="+mn-ea"/>
              <a:cs typeface="+mn-cs"/>
            </a:rPr>
            <a:t>考えられる。</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4" name="テキスト ボックス 163"/>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5" name="直線コネクタ 164"/>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6" name="テキスト ボックス 165"/>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146050</xdr:rowOff>
    </xdr:from>
    <xdr:to>
      <xdr:col>26</xdr:col>
      <xdr:colOff>184150</xdr:colOff>
      <xdr:row>61</xdr:row>
      <xdr:rowOff>146050</xdr:rowOff>
    </xdr:to>
    <xdr:cxnSp macro="">
      <xdr:nvCxnSpPr>
        <xdr:cNvPr id="167" name="直線コネクタ 166"/>
        <xdr:cNvCxnSpPr/>
      </xdr:nvCxnSpPr>
      <xdr:spPr>
        <a:xfrm>
          <a:off x="762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61</xdr:row>
      <xdr:rowOff>3827</xdr:rowOff>
    </xdr:from>
    <xdr:ext cx="508000" cy="259045"/>
    <xdr:sp macro="" textlink="">
      <xdr:nvSpPr>
        <xdr:cNvPr id="168" name="テキスト ボックス 167"/>
        <xdr:cNvSpPr txBox="1"/>
      </xdr:nvSpPr>
      <xdr:spPr>
        <a:xfrm>
          <a:off x="254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59</xdr:row>
      <xdr:rowOff>107950</xdr:rowOff>
    </xdr:from>
    <xdr:to>
      <xdr:col>26</xdr:col>
      <xdr:colOff>184150</xdr:colOff>
      <xdr:row>59</xdr:row>
      <xdr:rowOff>107950</xdr:rowOff>
    </xdr:to>
    <xdr:cxnSp macro="">
      <xdr:nvCxnSpPr>
        <xdr:cNvPr id="169" name="直線コネクタ 168"/>
        <xdr:cNvCxnSpPr/>
      </xdr:nvCxnSpPr>
      <xdr:spPr>
        <a:xfrm>
          <a:off x="762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58</xdr:row>
      <xdr:rowOff>137177</xdr:rowOff>
    </xdr:from>
    <xdr:ext cx="508000" cy="259045"/>
    <xdr:sp macro="" textlink="">
      <xdr:nvSpPr>
        <xdr:cNvPr id="170" name="テキスト ボックス 169"/>
        <xdr:cNvSpPr txBox="1"/>
      </xdr:nvSpPr>
      <xdr:spPr>
        <a:xfrm>
          <a:off x="254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57</xdr:row>
      <xdr:rowOff>69850</xdr:rowOff>
    </xdr:from>
    <xdr:to>
      <xdr:col>26</xdr:col>
      <xdr:colOff>184150</xdr:colOff>
      <xdr:row>57</xdr:row>
      <xdr:rowOff>69850</xdr:rowOff>
    </xdr:to>
    <xdr:cxnSp macro="">
      <xdr:nvCxnSpPr>
        <xdr:cNvPr id="171" name="直線コネクタ 170"/>
        <xdr:cNvCxnSpPr/>
      </xdr:nvCxnSpPr>
      <xdr:spPr>
        <a:xfrm>
          <a:off x="762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56</xdr:row>
      <xdr:rowOff>99077</xdr:rowOff>
    </xdr:from>
    <xdr:ext cx="508000" cy="259045"/>
    <xdr:sp macro="" textlink="">
      <xdr:nvSpPr>
        <xdr:cNvPr id="172" name="テキスト ボックス 171"/>
        <xdr:cNvSpPr txBox="1"/>
      </xdr:nvSpPr>
      <xdr:spPr>
        <a:xfrm>
          <a:off x="254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55</xdr:row>
      <xdr:rowOff>31750</xdr:rowOff>
    </xdr:from>
    <xdr:to>
      <xdr:col>26</xdr:col>
      <xdr:colOff>184150</xdr:colOff>
      <xdr:row>55</xdr:row>
      <xdr:rowOff>31750</xdr:rowOff>
    </xdr:to>
    <xdr:cxnSp macro="">
      <xdr:nvCxnSpPr>
        <xdr:cNvPr id="173" name="直線コネクタ 172"/>
        <xdr:cNvCxnSpPr/>
      </xdr:nvCxnSpPr>
      <xdr:spPr>
        <a:xfrm>
          <a:off x="762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54</xdr:row>
      <xdr:rowOff>60977</xdr:rowOff>
    </xdr:from>
    <xdr:ext cx="508000" cy="259045"/>
    <xdr:sp macro="" textlink="">
      <xdr:nvSpPr>
        <xdr:cNvPr id="174" name="テキスト ボックス 173"/>
        <xdr:cNvSpPr txBox="1"/>
      </xdr:nvSpPr>
      <xdr:spPr>
        <a:xfrm>
          <a:off x="254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52</xdr:row>
      <xdr:rowOff>165100</xdr:rowOff>
    </xdr:from>
    <xdr:to>
      <xdr:col>26</xdr:col>
      <xdr:colOff>184150</xdr:colOff>
      <xdr:row>52</xdr:row>
      <xdr:rowOff>165100</xdr:rowOff>
    </xdr:to>
    <xdr:cxnSp macro="">
      <xdr:nvCxnSpPr>
        <xdr:cNvPr id="175" name="直線コネクタ 174"/>
        <xdr:cNvCxnSpPr/>
      </xdr:nvCxnSpPr>
      <xdr:spPr>
        <a:xfrm>
          <a:off x="762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22877</xdr:rowOff>
    </xdr:from>
    <xdr:ext cx="508000" cy="259045"/>
    <xdr:sp macro="" textlink="">
      <xdr:nvSpPr>
        <xdr:cNvPr id="176" name="テキスト ボックス 175"/>
        <xdr:cNvSpPr txBox="1"/>
      </xdr:nvSpPr>
      <xdr:spPr>
        <a:xfrm>
          <a:off x="254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7" name="直線コネクタ 176"/>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8" name="テキスト ボックス 177"/>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9" name="扶助費グラフ枠"/>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88900</xdr:rowOff>
    </xdr:from>
    <xdr:to>
      <xdr:col>24</xdr:col>
      <xdr:colOff>25400</xdr:colOff>
      <xdr:row>62</xdr:row>
      <xdr:rowOff>50800</xdr:rowOff>
    </xdr:to>
    <xdr:cxnSp macro="">
      <xdr:nvCxnSpPr>
        <xdr:cNvPr id="180" name="直線コネクタ 179"/>
        <xdr:cNvCxnSpPr/>
      </xdr:nvCxnSpPr>
      <xdr:spPr>
        <a:xfrm flipV="1">
          <a:off x="4826000" y="9004300"/>
          <a:ext cx="0" cy="16764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62</xdr:row>
      <xdr:rowOff>22877</xdr:rowOff>
    </xdr:from>
    <xdr:ext cx="762000" cy="259045"/>
    <xdr:sp macro="" textlink="">
      <xdr:nvSpPr>
        <xdr:cNvPr id="181" name="扶助費最小値テキスト"/>
        <xdr:cNvSpPr txBox="1"/>
      </xdr:nvSpPr>
      <xdr:spPr>
        <a:xfrm>
          <a:off x="49149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62</xdr:row>
      <xdr:rowOff>50800</xdr:rowOff>
    </xdr:from>
    <xdr:to>
      <xdr:col>24</xdr:col>
      <xdr:colOff>114300</xdr:colOff>
      <xdr:row>62</xdr:row>
      <xdr:rowOff>50800</xdr:rowOff>
    </xdr:to>
    <xdr:cxnSp macro="">
      <xdr:nvCxnSpPr>
        <xdr:cNvPr id="182" name="直線コネクタ 181"/>
        <xdr:cNvCxnSpPr/>
      </xdr:nvCxnSpPr>
      <xdr:spPr>
        <a:xfrm>
          <a:off x="4737100" y="10680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3827</xdr:rowOff>
    </xdr:from>
    <xdr:ext cx="762000" cy="259045"/>
    <xdr:sp macro="" textlink="">
      <xdr:nvSpPr>
        <xdr:cNvPr id="183" name="扶助費最大値テキスト"/>
        <xdr:cNvSpPr txBox="1"/>
      </xdr:nvSpPr>
      <xdr:spPr>
        <a:xfrm>
          <a:off x="4914900" y="8747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88900</xdr:rowOff>
    </xdr:from>
    <xdr:to>
      <xdr:col>24</xdr:col>
      <xdr:colOff>114300</xdr:colOff>
      <xdr:row>52</xdr:row>
      <xdr:rowOff>88900</xdr:rowOff>
    </xdr:to>
    <xdr:cxnSp macro="">
      <xdr:nvCxnSpPr>
        <xdr:cNvPr id="184" name="直線コネクタ 183"/>
        <xdr:cNvCxnSpPr/>
      </xdr:nvCxnSpPr>
      <xdr:spPr>
        <a:xfrm>
          <a:off x="4737100" y="90043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58</xdr:row>
      <xdr:rowOff>12700</xdr:rowOff>
    </xdr:from>
    <xdr:to>
      <xdr:col>24</xdr:col>
      <xdr:colOff>25400</xdr:colOff>
      <xdr:row>58</xdr:row>
      <xdr:rowOff>146050</xdr:rowOff>
    </xdr:to>
    <xdr:cxnSp macro="">
      <xdr:nvCxnSpPr>
        <xdr:cNvPr id="185" name="直線コネクタ 184"/>
        <xdr:cNvCxnSpPr/>
      </xdr:nvCxnSpPr>
      <xdr:spPr>
        <a:xfrm flipV="1">
          <a:off x="3987800" y="9956800"/>
          <a:ext cx="838200" cy="13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54</xdr:row>
      <xdr:rowOff>111777</xdr:rowOff>
    </xdr:from>
    <xdr:ext cx="762000" cy="259045"/>
    <xdr:sp macro="" textlink="">
      <xdr:nvSpPr>
        <xdr:cNvPr id="186" name="扶助費平均値テキスト"/>
        <xdr:cNvSpPr txBox="1"/>
      </xdr:nvSpPr>
      <xdr:spPr>
        <a:xfrm>
          <a:off x="4914900" y="93700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95250</xdr:rowOff>
    </xdr:from>
    <xdr:to>
      <xdr:col>24</xdr:col>
      <xdr:colOff>76200</xdr:colOff>
      <xdr:row>56</xdr:row>
      <xdr:rowOff>25400</xdr:rowOff>
    </xdr:to>
    <xdr:sp macro="" textlink="">
      <xdr:nvSpPr>
        <xdr:cNvPr id="187" name="フローチャート: 判断 186"/>
        <xdr:cNvSpPr/>
      </xdr:nvSpPr>
      <xdr:spPr>
        <a:xfrm>
          <a:off x="4775200" y="9525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57</xdr:row>
      <xdr:rowOff>69850</xdr:rowOff>
    </xdr:from>
    <xdr:to>
      <xdr:col>19</xdr:col>
      <xdr:colOff>187325</xdr:colOff>
      <xdr:row>58</xdr:row>
      <xdr:rowOff>146050</xdr:rowOff>
    </xdr:to>
    <xdr:cxnSp macro="">
      <xdr:nvCxnSpPr>
        <xdr:cNvPr id="188" name="直線コネクタ 187"/>
        <xdr:cNvCxnSpPr/>
      </xdr:nvCxnSpPr>
      <xdr:spPr>
        <a:xfrm>
          <a:off x="3098800" y="9842500"/>
          <a:ext cx="889000" cy="2476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57150</xdr:rowOff>
    </xdr:from>
    <xdr:to>
      <xdr:col>20</xdr:col>
      <xdr:colOff>38100</xdr:colOff>
      <xdr:row>55</xdr:row>
      <xdr:rowOff>158750</xdr:rowOff>
    </xdr:to>
    <xdr:sp macro="" textlink="">
      <xdr:nvSpPr>
        <xdr:cNvPr id="189" name="フローチャート: 判断 188"/>
        <xdr:cNvSpPr/>
      </xdr:nvSpPr>
      <xdr:spPr>
        <a:xfrm>
          <a:off x="3937000" y="948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53</xdr:row>
      <xdr:rowOff>168927</xdr:rowOff>
    </xdr:from>
    <xdr:ext cx="736600" cy="259045"/>
    <xdr:sp macro="" textlink="">
      <xdr:nvSpPr>
        <xdr:cNvPr id="190" name="テキスト ボックス 189"/>
        <xdr:cNvSpPr txBox="1"/>
      </xdr:nvSpPr>
      <xdr:spPr>
        <a:xfrm>
          <a:off x="3606800" y="92557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57</xdr:row>
      <xdr:rowOff>31750</xdr:rowOff>
    </xdr:from>
    <xdr:to>
      <xdr:col>15</xdr:col>
      <xdr:colOff>98425</xdr:colOff>
      <xdr:row>57</xdr:row>
      <xdr:rowOff>69850</xdr:rowOff>
    </xdr:to>
    <xdr:cxnSp macro="">
      <xdr:nvCxnSpPr>
        <xdr:cNvPr id="191" name="直線コネクタ 190"/>
        <xdr:cNvCxnSpPr/>
      </xdr:nvCxnSpPr>
      <xdr:spPr>
        <a:xfrm>
          <a:off x="2209800" y="980440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57150</xdr:rowOff>
    </xdr:from>
    <xdr:to>
      <xdr:col>15</xdr:col>
      <xdr:colOff>149225</xdr:colOff>
      <xdr:row>55</xdr:row>
      <xdr:rowOff>158750</xdr:rowOff>
    </xdr:to>
    <xdr:sp macro="" textlink="">
      <xdr:nvSpPr>
        <xdr:cNvPr id="192" name="フローチャート: 判断 191"/>
        <xdr:cNvSpPr/>
      </xdr:nvSpPr>
      <xdr:spPr>
        <a:xfrm>
          <a:off x="3048000" y="94869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168927</xdr:rowOff>
    </xdr:from>
    <xdr:ext cx="762000" cy="259045"/>
    <xdr:sp macro="" textlink="">
      <xdr:nvSpPr>
        <xdr:cNvPr id="193" name="テキスト ボックス 192"/>
        <xdr:cNvSpPr txBox="1"/>
      </xdr:nvSpPr>
      <xdr:spPr>
        <a:xfrm>
          <a:off x="2717800" y="9255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57</xdr:row>
      <xdr:rowOff>31750</xdr:rowOff>
    </xdr:from>
    <xdr:to>
      <xdr:col>11</xdr:col>
      <xdr:colOff>9525</xdr:colOff>
      <xdr:row>58</xdr:row>
      <xdr:rowOff>50800</xdr:rowOff>
    </xdr:to>
    <xdr:cxnSp macro="">
      <xdr:nvCxnSpPr>
        <xdr:cNvPr id="194" name="直線コネクタ 193"/>
        <xdr:cNvCxnSpPr/>
      </xdr:nvCxnSpPr>
      <xdr:spPr>
        <a:xfrm flipV="1">
          <a:off x="1320800" y="9804400"/>
          <a:ext cx="889000" cy="1905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38100</xdr:rowOff>
    </xdr:from>
    <xdr:to>
      <xdr:col>11</xdr:col>
      <xdr:colOff>60325</xdr:colOff>
      <xdr:row>55</xdr:row>
      <xdr:rowOff>139700</xdr:rowOff>
    </xdr:to>
    <xdr:sp macro="" textlink="">
      <xdr:nvSpPr>
        <xdr:cNvPr id="195" name="フローチャート: 判断 194"/>
        <xdr:cNvSpPr/>
      </xdr:nvSpPr>
      <xdr:spPr>
        <a:xfrm>
          <a:off x="2159000" y="94678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149877</xdr:rowOff>
    </xdr:from>
    <xdr:ext cx="762000" cy="259045"/>
    <xdr:sp macro="" textlink="">
      <xdr:nvSpPr>
        <xdr:cNvPr id="196" name="テキスト ボックス 195"/>
        <xdr:cNvSpPr txBox="1"/>
      </xdr:nvSpPr>
      <xdr:spPr>
        <a:xfrm>
          <a:off x="1828800" y="92367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133350</xdr:rowOff>
    </xdr:from>
    <xdr:to>
      <xdr:col>6</xdr:col>
      <xdr:colOff>171450</xdr:colOff>
      <xdr:row>56</xdr:row>
      <xdr:rowOff>63500</xdr:rowOff>
    </xdr:to>
    <xdr:sp macro="" textlink="">
      <xdr:nvSpPr>
        <xdr:cNvPr id="197" name="フローチャート: 判断 196"/>
        <xdr:cNvSpPr/>
      </xdr:nvSpPr>
      <xdr:spPr>
        <a:xfrm>
          <a:off x="1270000" y="95631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54</xdr:row>
      <xdr:rowOff>73677</xdr:rowOff>
    </xdr:from>
    <xdr:ext cx="762000" cy="259045"/>
    <xdr:sp macro="" textlink="">
      <xdr:nvSpPr>
        <xdr:cNvPr id="198" name="テキスト ボックス 197"/>
        <xdr:cNvSpPr txBox="1"/>
      </xdr:nvSpPr>
      <xdr:spPr>
        <a:xfrm>
          <a:off x="939800" y="933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9" name="テキスト ボックス 198"/>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200" name="テキスト ボックス 199"/>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201" name="テキスト ボックス 200"/>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202" name="テキスト ボックス 201"/>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203" name="テキスト ボックス 202"/>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57</xdr:row>
      <xdr:rowOff>133350</xdr:rowOff>
    </xdr:from>
    <xdr:to>
      <xdr:col>24</xdr:col>
      <xdr:colOff>76200</xdr:colOff>
      <xdr:row>58</xdr:row>
      <xdr:rowOff>63500</xdr:rowOff>
    </xdr:to>
    <xdr:sp macro="" textlink="">
      <xdr:nvSpPr>
        <xdr:cNvPr id="204" name="楕円 203"/>
        <xdr:cNvSpPr/>
      </xdr:nvSpPr>
      <xdr:spPr>
        <a:xfrm>
          <a:off x="4775200" y="990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105427</xdr:rowOff>
    </xdr:from>
    <xdr:ext cx="762000" cy="259045"/>
    <xdr:sp macro="" textlink="">
      <xdr:nvSpPr>
        <xdr:cNvPr id="205" name="扶助費該当値テキスト"/>
        <xdr:cNvSpPr txBox="1"/>
      </xdr:nvSpPr>
      <xdr:spPr>
        <a:xfrm>
          <a:off x="4914900" y="987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58</xdr:row>
      <xdr:rowOff>95250</xdr:rowOff>
    </xdr:from>
    <xdr:to>
      <xdr:col>20</xdr:col>
      <xdr:colOff>38100</xdr:colOff>
      <xdr:row>59</xdr:row>
      <xdr:rowOff>25400</xdr:rowOff>
    </xdr:to>
    <xdr:sp macro="" textlink="">
      <xdr:nvSpPr>
        <xdr:cNvPr id="206" name="楕円 205"/>
        <xdr:cNvSpPr/>
      </xdr:nvSpPr>
      <xdr:spPr>
        <a:xfrm>
          <a:off x="3937000" y="10039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59</xdr:row>
      <xdr:rowOff>10177</xdr:rowOff>
    </xdr:from>
    <xdr:ext cx="736600" cy="259045"/>
    <xdr:sp macro="" textlink="">
      <xdr:nvSpPr>
        <xdr:cNvPr id="207" name="テキスト ボックス 206"/>
        <xdr:cNvSpPr txBox="1"/>
      </xdr:nvSpPr>
      <xdr:spPr>
        <a:xfrm>
          <a:off x="3606800" y="1012572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57</xdr:row>
      <xdr:rowOff>19050</xdr:rowOff>
    </xdr:from>
    <xdr:to>
      <xdr:col>15</xdr:col>
      <xdr:colOff>149225</xdr:colOff>
      <xdr:row>57</xdr:row>
      <xdr:rowOff>120650</xdr:rowOff>
    </xdr:to>
    <xdr:sp macro="" textlink="">
      <xdr:nvSpPr>
        <xdr:cNvPr id="208" name="楕円 207"/>
        <xdr:cNvSpPr/>
      </xdr:nvSpPr>
      <xdr:spPr>
        <a:xfrm>
          <a:off x="3048000" y="9791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57</xdr:row>
      <xdr:rowOff>105427</xdr:rowOff>
    </xdr:from>
    <xdr:ext cx="762000" cy="259045"/>
    <xdr:sp macro="" textlink="">
      <xdr:nvSpPr>
        <xdr:cNvPr id="209" name="テキスト ボックス 208"/>
        <xdr:cNvSpPr txBox="1"/>
      </xdr:nvSpPr>
      <xdr:spPr>
        <a:xfrm>
          <a:off x="2717800" y="9878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56</xdr:row>
      <xdr:rowOff>152400</xdr:rowOff>
    </xdr:from>
    <xdr:to>
      <xdr:col>11</xdr:col>
      <xdr:colOff>60325</xdr:colOff>
      <xdr:row>57</xdr:row>
      <xdr:rowOff>82550</xdr:rowOff>
    </xdr:to>
    <xdr:sp macro="" textlink="">
      <xdr:nvSpPr>
        <xdr:cNvPr id="210" name="楕円 209"/>
        <xdr:cNvSpPr/>
      </xdr:nvSpPr>
      <xdr:spPr>
        <a:xfrm>
          <a:off x="2159000" y="9753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57</xdr:row>
      <xdr:rowOff>67327</xdr:rowOff>
    </xdr:from>
    <xdr:ext cx="762000" cy="259045"/>
    <xdr:sp macro="" textlink="">
      <xdr:nvSpPr>
        <xdr:cNvPr id="211" name="テキスト ボックス 210"/>
        <xdr:cNvSpPr txBox="1"/>
      </xdr:nvSpPr>
      <xdr:spPr>
        <a:xfrm>
          <a:off x="1828800" y="9839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58</xdr:row>
      <xdr:rowOff>0</xdr:rowOff>
    </xdr:from>
    <xdr:to>
      <xdr:col>6</xdr:col>
      <xdr:colOff>171450</xdr:colOff>
      <xdr:row>58</xdr:row>
      <xdr:rowOff>101600</xdr:rowOff>
    </xdr:to>
    <xdr:sp macro="" textlink="">
      <xdr:nvSpPr>
        <xdr:cNvPr id="212" name="楕円 211"/>
        <xdr:cNvSpPr/>
      </xdr:nvSpPr>
      <xdr:spPr>
        <a:xfrm>
          <a:off x="1270000" y="9944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58</xdr:row>
      <xdr:rowOff>86377</xdr:rowOff>
    </xdr:from>
    <xdr:ext cx="762000" cy="259045"/>
    <xdr:sp macro="" textlink="">
      <xdr:nvSpPr>
        <xdr:cNvPr id="213" name="テキスト ボックス 212"/>
        <xdr:cNvSpPr txBox="1"/>
      </xdr:nvSpPr>
      <xdr:spPr>
        <a:xfrm>
          <a:off x="939800" y="10030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14" name="正方形/長方形 213"/>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5" name="正方形/長方形 214"/>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6" name="正方形/長方形 215"/>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7" name="正方形/長方形 216"/>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8" name="正方形/長方形 217"/>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9" name="正方形/長方形 218"/>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20" name="正方形/長方形 219"/>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21" name="正方形/長方形 220"/>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22" name="正方形/長方形 221"/>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23" name="正方形/長方形 222"/>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24" name="テキスト ボックス 223"/>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医療・介護に係る給付費の増加に伴う特別会計への繰出を行っており、その規模の大きさから類似団体平均を上回って</a:t>
          </a:r>
          <a:r>
            <a:rPr kumimoji="1" lang="ja-JP" altLang="en-US" sz="1100">
              <a:solidFill>
                <a:schemeClr val="dk1"/>
              </a:solidFill>
              <a:effectLst/>
              <a:latin typeface="+mn-lt"/>
              <a:ea typeface="+mn-ea"/>
              <a:cs typeface="+mn-cs"/>
            </a:rPr>
            <a:t>きたが、令和６年度から下水道事業が公営企業会計（法適用）となり補助費扱いとなったことで、類似団体平均を上回っているものの、ほぼ同水準となっている。</a:t>
          </a:r>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　今後も、普通会計のほか各特別会計における自主財源の確保に努め、繰出の抑制に努めていく。</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5" name="テキスト ボックス 224"/>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6" name="直線コネクタ 225"/>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7" name="テキスト ボックス 226"/>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8" name="直線コネクタ 227"/>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9" name="テキスト ボックス 228"/>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30" name="直線コネクタ 229"/>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31" name="テキスト ボックス 230"/>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32" name="直線コネクタ 231"/>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33" name="テキスト ボックス 232"/>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34" name="直線コネクタ 233"/>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5" name="テキスト ボックス 234"/>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6" name="直線コネクタ 235"/>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7" name="テキスト ボックス 236"/>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8" name="直線コネクタ 237"/>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50</xdr:row>
      <xdr:rowOff>127000</xdr:rowOff>
    </xdr:from>
    <xdr:to>
      <xdr:col>85</xdr:col>
      <xdr:colOff>66675</xdr:colOff>
      <xdr:row>64</xdr:row>
      <xdr:rowOff>12700</xdr:rowOff>
    </xdr:to>
    <xdr:sp macro="" textlink="">
      <xdr:nvSpPr>
        <xdr:cNvPr id="239" name="その他グラフ枠"/>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54</xdr:row>
      <xdr:rowOff>27940</xdr:rowOff>
    </xdr:from>
    <xdr:to>
      <xdr:col>82</xdr:col>
      <xdr:colOff>107950</xdr:colOff>
      <xdr:row>60</xdr:row>
      <xdr:rowOff>165100</xdr:rowOff>
    </xdr:to>
    <xdr:cxnSp macro="">
      <xdr:nvCxnSpPr>
        <xdr:cNvPr id="240" name="直線コネクタ 239"/>
        <xdr:cNvCxnSpPr/>
      </xdr:nvCxnSpPr>
      <xdr:spPr>
        <a:xfrm flipV="1">
          <a:off x="16510000" y="9286240"/>
          <a:ext cx="0" cy="11658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137177</xdr:rowOff>
    </xdr:from>
    <xdr:ext cx="762000" cy="259045"/>
    <xdr:sp macro="" textlink="">
      <xdr:nvSpPr>
        <xdr:cNvPr id="241" name="その他最小値テキスト"/>
        <xdr:cNvSpPr txBox="1"/>
      </xdr:nvSpPr>
      <xdr:spPr>
        <a:xfrm>
          <a:off x="16598900" y="104241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60</xdr:row>
      <xdr:rowOff>165100</xdr:rowOff>
    </xdr:from>
    <xdr:to>
      <xdr:col>82</xdr:col>
      <xdr:colOff>196850</xdr:colOff>
      <xdr:row>60</xdr:row>
      <xdr:rowOff>165100</xdr:rowOff>
    </xdr:to>
    <xdr:cxnSp macro="">
      <xdr:nvCxnSpPr>
        <xdr:cNvPr id="242" name="直線コネクタ 241"/>
        <xdr:cNvCxnSpPr/>
      </xdr:nvCxnSpPr>
      <xdr:spPr>
        <a:xfrm>
          <a:off x="16421100" y="104521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52</xdr:row>
      <xdr:rowOff>114317</xdr:rowOff>
    </xdr:from>
    <xdr:ext cx="762000" cy="259045"/>
    <xdr:sp macro="" textlink="">
      <xdr:nvSpPr>
        <xdr:cNvPr id="243" name="その他最大値テキスト"/>
        <xdr:cNvSpPr txBox="1"/>
      </xdr:nvSpPr>
      <xdr:spPr>
        <a:xfrm>
          <a:off x="16598900" y="90297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54</xdr:row>
      <xdr:rowOff>27940</xdr:rowOff>
    </xdr:from>
    <xdr:to>
      <xdr:col>82</xdr:col>
      <xdr:colOff>196850</xdr:colOff>
      <xdr:row>54</xdr:row>
      <xdr:rowOff>27940</xdr:rowOff>
    </xdr:to>
    <xdr:cxnSp macro="">
      <xdr:nvCxnSpPr>
        <xdr:cNvPr id="244" name="直線コネクタ 243"/>
        <xdr:cNvCxnSpPr/>
      </xdr:nvCxnSpPr>
      <xdr:spPr>
        <a:xfrm>
          <a:off x="16421100" y="92862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57</xdr:row>
      <xdr:rowOff>153670</xdr:rowOff>
    </xdr:from>
    <xdr:to>
      <xdr:col>82</xdr:col>
      <xdr:colOff>107950</xdr:colOff>
      <xdr:row>59</xdr:row>
      <xdr:rowOff>92710</xdr:rowOff>
    </xdr:to>
    <xdr:cxnSp macro="">
      <xdr:nvCxnSpPr>
        <xdr:cNvPr id="245" name="直線コネクタ 244"/>
        <xdr:cNvCxnSpPr/>
      </xdr:nvCxnSpPr>
      <xdr:spPr>
        <a:xfrm flipV="1">
          <a:off x="15671800" y="9926320"/>
          <a:ext cx="838200" cy="2819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58437</xdr:rowOff>
    </xdr:from>
    <xdr:ext cx="762000" cy="259045"/>
    <xdr:sp macro="" textlink="">
      <xdr:nvSpPr>
        <xdr:cNvPr id="246" name="その他平均値テキスト"/>
        <xdr:cNvSpPr txBox="1"/>
      </xdr:nvSpPr>
      <xdr:spPr>
        <a:xfrm>
          <a:off x="16598900" y="96596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41910</xdr:rowOff>
    </xdr:from>
    <xdr:to>
      <xdr:col>82</xdr:col>
      <xdr:colOff>158750</xdr:colOff>
      <xdr:row>57</xdr:row>
      <xdr:rowOff>143510</xdr:rowOff>
    </xdr:to>
    <xdr:sp macro="" textlink="">
      <xdr:nvSpPr>
        <xdr:cNvPr id="247" name="フローチャート: 判断 246"/>
        <xdr:cNvSpPr/>
      </xdr:nvSpPr>
      <xdr:spPr>
        <a:xfrm>
          <a:off x="16459200" y="98145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24130</xdr:rowOff>
    </xdr:from>
    <xdr:to>
      <xdr:col>78</xdr:col>
      <xdr:colOff>69850</xdr:colOff>
      <xdr:row>59</xdr:row>
      <xdr:rowOff>92710</xdr:rowOff>
    </xdr:to>
    <xdr:cxnSp macro="">
      <xdr:nvCxnSpPr>
        <xdr:cNvPr id="248" name="直線コネクタ 247"/>
        <xdr:cNvCxnSpPr/>
      </xdr:nvCxnSpPr>
      <xdr:spPr>
        <a:xfrm>
          <a:off x="14782800" y="1013968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58</xdr:row>
      <xdr:rowOff>15240</xdr:rowOff>
    </xdr:from>
    <xdr:to>
      <xdr:col>78</xdr:col>
      <xdr:colOff>120650</xdr:colOff>
      <xdr:row>58</xdr:row>
      <xdr:rowOff>116840</xdr:rowOff>
    </xdr:to>
    <xdr:sp macro="" textlink="">
      <xdr:nvSpPr>
        <xdr:cNvPr id="249" name="フローチャート: 判断 248"/>
        <xdr:cNvSpPr/>
      </xdr:nvSpPr>
      <xdr:spPr>
        <a:xfrm>
          <a:off x="15621000" y="99593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127017</xdr:rowOff>
    </xdr:from>
    <xdr:ext cx="736600" cy="259045"/>
    <xdr:sp macro="" textlink="">
      <xdr:nvSpPr>
        <xdr:cNvPr id="250" name="テキスト ボックス 249"/>
        <xdr:cNvSpPr txBox="1"/>
      </xdr:nvSpPr>
      <xdr:spPr>
        <a:xfrm>
          <a:off x="15290800" y="97282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59</xdr:row>
      <xdr:rowOff>24130</xdr:rowOff>
    </xdr:from>
    <xdr:to>
      <xdr:col>73</xdr:col>
      <xdr:colOff>180975</xdr:colOff>
      <xdr:row>59</xdr:row>
      <xdr:rowOff>115570</xdr:rowOff>
    </xdr:to>
    <xdr:cxnSp macro="">
      <xdr:nvCxnSpPr>
        <xdr:cNvPr id="251" name="直線コネクタ 250"/>
        <xdr:cNvCxnSpPr/>
      </xdr:nvCxnSpPr>
      <xdr:spPr>
        <a:xfrm flipV="1">
          <a:off x="13893800" y="1013968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58</xdr:row>
      <xdr:rowOff>45720</xdr:rowOff>
    </xdr:from>
    <xdr:to>
      <xdr:col>74</xdr:col>
      <xdr:colOff>31750</xdr:colOff>
      <xdr:row>58</xdr:row>
      <xdr:rowOff>147320</xdr:rowOff>
    </xdr:to>
    <xdr:sp macro="" textlink="">
      <xdr:nvSpPr>
        <xdr:cNvPr id="252" name="フローチャート: 判断 251"/>
        <xdr:cNvSpPr/>
      </xdr:nvSpPr>
      <xdr:spPr>
        <a:xfrm>
          <a:off x="14732000" y="9989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157497</xdr:rowOff>
    </xdr:from>
    <xdr:ext cx="762000" cy="259045"/>
    <xdr:sp macro="" textlink="">
      <xdr:nvSpPr>
        <xdr:cNvPr id="253" name="テキスト ボックス 252"/>
        <xdr:cNvSpPr txBox="1"/>
      </xdr:nvSpPr>
      <xdr:spPr>
        <a:xfrm>
          <a:off x="14401800" y="9758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59</xdr:row>
      <xdr:rowOff>46990</xdr:rowOff>
    </xdr:from>
    <xdr:to>
      <xdr:col>69</xdr:col>
      <xdr:colOff>92075</xdr:colOff>
      <xdr:row>59</xdr:row>
      <xdr:rowOff>115570</xdr:rowOff>
    </xdr:to>
    <xdr:cxnSp macro="">
      <xdr:nvCxnSpPr>
        <xdr:cNvPr id="254" name="直線コネクタ 253"/>
        <xdr:cNvCxnSpPr/>
      </xdr:nvCxnSpPr>
      <xdr:spPr>
        <a:xfrm>
          <a:off x="13004800" y="10162540"/>
          <a:ext cx="889000" cy="685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58</xdr:row>
      <xdr:rowOff>7620</xdr:rowOff>
    </xdr:from>
    <xdr:to>
      <xdr:col>69</xdr:col>
      <xdr:colOff>142875</xdr:colOff>
      <xdr:row>58</xdr:row>
      <xdr:rowOff>109220</xdr:rowOff>
    </xdr:to>
    <xdr:sp macro="" textlink="">
      <xdr:nvSpPr>
        <xdr:cNvPr id="255" name="フローチャート: 判断 254"/>
        <xdr:cNvSpPr/>
      </xdr:nvSpPr>
      <xdr:spPr>
        <a:xfrm>
          <a:off x="13843000" y="99517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56</xdr:row>
      <xdr:rowOff>119397</xdr:rowOff>
    </xdr:from>
    <xdr:ext cx="762000" cy="259045"/>
    <xdr:sp macro="" textlink="">
      <xdr:nvSpPr>
        <xdr:cNvPr id="256" name="テキスト ボックス 255"/>
        <xdr:cNvSpPr txBox="1"/>
      </xdr:nvSpPr>
      <xdr:spPr>
        <a:xfrm>
          <a:off x="13512800" y="9720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114300</xdr:rowOff>
    </xdr:from>
    <xdr:to>
      <xdr:col>65</xdr:col>
      <xdr:colOff>53975</xdr:colOff>
      <xdr:row>59</xdr:row>
      <xdr:rowOff>44450</xdr:rowOff>
    </xdr:to>
    <xdr:sp macro="" textlink="">
      <xdr:nvSpPr>
        <xdr:cNvPr id="257" name="フローチャート: 判断 256"/>
        <xdr:cNvSpPr/>
      </xdr:nvSpPr>
      <xdr:spPr>
        <a:xfrm>
          <a:off x="12954000" y="10058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57</xdr:row>
      <xdr:rowOff>54627</xdr:rowOff>
    </xdr:from>
    <xdr:ext cx="762000" cy="259045"/>
    <xdr:sp macro="" textlink="">
      <xdr:nvSpPr>
        <xdr:cNvPr id="258" name="テキスト ボックス 257"/>
        <xdr:cNvSpPr txBox="1"/>
      </xdr:nvSpPr>
      <xdr:spPr>
        <a:xfrm>
          <a:off x="12623800" y="9827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9" name="テキスト ボックス 258"/>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60" name="テキスト ボックス 259"/>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61" name="テキスト ボックス 260"/>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62" name="テキスト ボックス 261"/>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63" name="テキスト ボックス 262"/>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102870</xdr:rowOff>
    </xdr:from>
    <xdr:to>
      <xdr:col>82</xdr:col>
      <xdr:colOff>158750</xdr:colOff>
      <xdr:row>58</xdr:row>
      <xdr:rowOff>33020</xdr:rowOff>
    </xdr:to>
    <xdr:sp macro="" textlink="">
      <xdr:nvSpPr>
        <xdr:cNvPr id="264" name="楕円 263"/>
        <xdr:cNvSpPr/>
      </xdr:nvSpPr>
      <xdr:spPr>
        <a:xfrm>
          <a:off x="16459200" y="98755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57</xdr:row>
      <xdr:rowOff>74947</xdr:rowOff>
    </xdr:from>
    <xdr:ext cx="762000" cy="259045"/>
    <xdr:sp macro="" textlink="">
      <xdr:nvSpPr>
        <xdr:cNvPr id="265" name="その他該当値テキスト"/>
        <xdr:cNvSpPr txBox="1"/>
      </xdr:nvSpPr>
      <xdr:spPr>
        <a:xfrm>
          <a:off x="16598900" y="98475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59</xdr:row>
      <xdr:rowOff>41910</xdr:rowOff>
    </xdr:from>
    <xdr:to>
      <xdr:col>78</xdr:col>
      <xdr:colOff>120650</xdr:colOff>
      <xdr:row>59</xdr:row>
      <xdr:rowOff>143510</xdr:rowOff>
    </xdr:to>
    <xdr:sp macro="" textlink="">
      <xdr:nvSpPr>
        <xdr:cNvPr id="266" name="楕円 265"/>
        <xdr:cNvSpPr/>
      </xdr:nvSpPr>
      <xdr:spPr>
        <a:xfrm>
          <a:off x="15621000" y="10157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59</xdr:row>
      <xdr:rowOff>128287</xdr:rowOff>
    </xdr:from>
    <xdr:ext cx="736600" cy="259045"/>
    <xdr:sp macro="" textlink="">
      <xdr:nvSpPr>
        <xdr:cNvPr id="267" name="テキスト ボックス 266"/>
        <xdr:cNvSpPr txBox="1"/>
      </xdr:nvSpPr>
      <xdr:spPr>
        <a:xfrm>
          <a:off x="15290800" y="1024383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144780</xdr:rowOff>
    </xdr:from>
    <xdr:to>
      <xdr:col>74</xdr:col>
      <xdr:colOff>31750</xdr:colOff>
      <xdr:row>59</xdr:row>
      <xdr:rowOff>74930</xdr:rowOff>
    </xdr:to>
    <xdr:sp macro="" textlink="">
      <xdr:nvSpPr>
        <xdr:cNvPr id="268" name="楕円 267"/>
        <xdr:cNvSpPr/>
      </xdr:nvSpPr>
      <xdr:spPr>
        <a:xfrm>
          <a:off x="14732000" y="10088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59</xdr:row>
      <xdr:rowOff>59707</xdr:rowOff>
    </xdr:from>
    <xdr:ext cx="762000" cy="259045"/>
    <xdr:sp macro="" textlink="">
      <xdr:nvSpPr>
        <xdr:cNvPr id="269" name="テキスト ボックス 268"/>
        <xdr:cNvSpPr txBox="1"/>
      </xdr:nvSpPr>
      <xdr:spPr>
        <a:xfrm>
          <a:off x="14401800" y="10175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59</xdr:row>
      <xdr:rowOff>64770</xdr:rowOff>
    </xdr:from>
    <xdr:to>
      <xdr:col>69</xdr:col>
      <xdr:colOff>142875</xdr:colOff>
      <xdr:row>59</xdr:row>
      <xdr:rowOff>166370</xdr:rowOff>
    </xdr:to>
    <xdr:sp macro="" textlink="">
      <xdr:nvSpPr>
        <xdr:cNvPr id="270" name="楕円 269"/>
        <xdr:cNvSpPr/>
      </xdr:nvSpPr>
      <xdr:spPr>
        <a:xfrm>
          <a:off x="13843000" y="10180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59</xdr:row>
      <xdr:rowOff>151147</xdr:rowOff>
    </xdr:from>
    <xdr:ext cx="762000" cy="259045"/>
    <xdr:sp macro="" textlink="">
      <xdr:nvSpPr>
        <xdr:cNvPr id="271" name="テキスト ボックス 270"/>
        <xdr:cNvSpPr txBox="1"/>
      </xdr:nvSpPr>
      <xdr:spPr>
        <a:xfrm>
          <a:off x="13512800" y="1026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167640</xdr:rowOff>
    </xdr:from>
    <xdr:to>
      <xdr:col>65</xdr:col>
      <xdr:colOff>53975</xdr:colOff>
      <xdr:row>59</xdr:row>
      <xdr:rowOff>97790</xdr:rowOff>
    </xdr:to>
    <xdr:sp macro="" textlink="">
      <xdr:nvSpPr>
        <xdr:cNvPr id="272" name="楕円 271"/>
        <xdr:cNvSpPr/>
      </xdr:nvSpPr>
      <xdr:spPr>
        <a:xfrm>
          <a:off x="12954000" y="10111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82567</xdr:rowOff>
    </xdr:from>
    <xdr:ext cx="762000" cy="259045"/>
    <xdr:sp macro="" textlink="">
      <xdr:nvSpPr>
        <xdr:cNvPr id="273" name="テキスト ボックス 272"/>
        <xdr:cNvSpPr txBox="1"/>
      </xdr:nvSpPr>
      <xdr:spPr>
        <a:xfrm>
          <a:off x="12623800" y="10198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4" name="正方形/長方形 273"/>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5" name="正方形/長方形 274"/>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6" name="正方形/長方形 275"/>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7" name="正方形/長方形 276"/>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8" name="正方形/長方形 277"/>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9" name="正方形/長方形 278"/>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80" name="正方形/長方形 279"/>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81" name="正方形/長方形 280"/>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82" name="正方形/長方形 281"/>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83" name="正方形/長方形 282"/>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4" name="テキスト ボックス 283"/>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消防業務やごみ処理・し尿処理・火葬場の運営、給食センター運営等の業務を一部事務組合において行っていることから、一部事務組合への負担金が大きくなっている。また、上水道事業への基準外繰出（高料金対策）</a:t>
          </a:r>
          <a:r>
            <a:rPr kumimoji="1" lang="ja-JP" altLang="en-US" sz="1100">
              <a:solidFill>
                <a:schemeClr val="dk1"/>
              </a:solidFill>
              <a:effectLst/>
              <a:latin typeface="+mn-lt"/>
              <a:ea typeface="+mn-ea"/>
              <a:cs typeface="+mn-cs"/>
            </a:rPr>
            <a:t>を継続しているほか、令和６年度からは</a:t>
          </a:r>
          <a:r>
            <a:rPr kumimoji="1" lang="ja-JP" altLang="ja-JP" sz="1100">
              <a:solidFill>
                <a:schemeClr val="dk1"/>
              </a:solidFill>
              <a:effectLst/>
              <a:latin typeface="+mn-lt"/>
              <a:ea typeface="+mn-ea"/>
              <a:cs typeface="+mn-cs"/>
            </a:rPr>
            <a:t>下水道事業が公営企業会計（法適用）</a:t>
          </a:r>
          <a:r>
            <a:rPr kumimoji="1" lang="ja-JP" altLang="en-US" sz="1100">
              <a:solidFill>
                <a:schemeClr val="dk1"/>
              </a:solidFill>
              <a:effectLst/>
              <a:latin typeface="+mn-lt"/>
              <a:ea typeface="+mn-ea"/>
              <a:cs typeface="+mn-cs"/>
            </a:rPr>
            <a:t>となったことで、補助費等の支出が増加しており、</a:t>
          </a:r>
          <a:r>
            <a:rPr kumimoji="1" lang="ja-JP" altLang="ja-JP" sz="1100">
              <a:solidFill>
                <a:schemeClr val="dk1"/>
              </a:solidFill>
              <a:effectLst/>
              <a:latin typeface="+mn-lt"/>
              <a:ea typeface="+mn-ea"/>
              <a:cs typeface="+mn-cs"/>
            </a:rPr>
            <a:t>類似団体平均超過の一因となっている。</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5" name="テキスト ボックス 284"/>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6" name="直線コネクタ 285"/>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7" name="テキスト ボックス 286"/>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69850</xdr:rowOff>
    </xdr:from>
    <xdr:to>
      <xdr:col>85</xdr:col>
      <xdr:colOff>66675</xdr:colOff>
      <xdr:row>41</xdr:row>
      <xdr:rowOff>69850</xdr:rowOff>
    </xdr:to>
    <xdr:cxnSp macro="">
      <xdr:nvCxnSpPr>
        <xdr:cNvPr id="288" name="直線コネクタ 287"/>
        <xdr:cNvCxnSpPr/>
      </xdr:nvCxnSpPr>
      <xdr:spPr>
        <a:xfrm>
          <a:off x="12446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40</xdr:row>
      <xdr:rowOff>99077</xdr:rowOff>
    </xdr:from>
    <xdr:ext cx="508000" cy="259045"/>
    <xdr:sp macro="" textlink="">
      <xdr:nvSpPr>
        <xdr:cNvPr id="289" name="テキスト ボックス 288"/>
        <xdr:cNvSpPr txBox="1"/>
      </xdr:nvSpPr>
      <xdr:spPr>
        <a:xfrm>
          <a:off x="11938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38</xdr:row>
      <xdr:rowOff>127000</xdr:rowOff>
    </xdr:from>
    <xdr:to>
      <xdr:col>85</xdr:col>
      <xdr:colOff>66675</xdr:colOff>
      <xdr:row>38</xdr:row>
      <xdr:rowOff>127000</xdr:rowOff>
    </xdr:to>
    <xdr:cxnSp macro="">
      <xdr:nvCxnSpPr>
        <xdr:cNvPr id="290" name="直線コネクタ 289"/>
        <xdr:cNvCxnSpPr/>
      </xdr:nvCxnSpPr>
      <xdr:spPr>
        <a:xfrm>
          <a:off x="12446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37</xdr:row>
      <xdr:rowOff>156227</xdr:rowOff>
    </xdr:from>
    <xdr:ext cx="508000" cy="259045"/>
    <xdr:sp macro="" textlink="">
      <xdr:nvSpPr>
        <xdr:cNvPr id="291" name="テキスト ボックス 290"/>
        <xdr:cNvSpPr txBox="1"/>
      </xdr:nvSpPr>
      <xdr:spPr>
        <a:xfrm>
          <a:off x="11938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36</xdr:row>
      <xdr:rowOff>12700</xdr:rowOff>
    </xdr:from>
    <xdr:to>
      <xdr:col>85</xdr:col>
      <xdr:colOff>66675</xdr:colOff>
      <xdr:row>36</xdr:row>
      <xdr:rowOff>12700</xdr:rowOff>
    </xdr:to>
    <xdr:cxnSp macro="">
      <xdr:nvCxnSpPr>
        <xdr:cNvPr id="292" name="直線コネクタ 291"/>
        <xdr:cNvCxnSpPr/>
      </xdr:nvCxnSpPr>
      <xdr:spPr>
        <a:xfrm>
          <a:off x="12446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35</xdr:row>
      <xdr:rowOff>41927</xdr:rowOff>
    </xdr:from>
    <xdr:ext cx="508000" cy="259045"/>
    <xdr:sp macro="" textlink="">
      <xdr:nvSpPr>
        <xdr:cNvPr id="293" name="テキスト ボックス 292"/>
        <xdr:cNvSpPr txBox="1"/>
      </xdr:nvSpPr>
      <xdr:spPr>
        <a:xfrm>
          <a:off x="11938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33</xdr:row>
      <xdr:rowOff>69850</xdr:rowOff>
    </xdr:from>
    <xdr:to>
      <xdr:col>85</xdr:col>
      <xdr:colOff>66675</xdr:colOff>
      <xdr:row>33</xdr:row>
      <xdr:rowOff>69850</xdr:rowOff>
    </xdr:to>
    <xdr:cxnSp macro="">
      <xdr:nvCxnSpPr>
        <xdr:cNvPr id="294" name="直線コネクタ 293"/>
        <xdr:cNvCxnSpPr/>
      </xdr:nvCxnSpPr>
      <xdr:spPr>
        <a:xfrm>
          <a:off x="12446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99077</xdr:rowOff>
    </xdr:from>
    <xdr:ext cx="508000" cy="259045"/>
    <xdr:sp macro="" textlink="">
      <xdr:nvSpPr>
        <xdr:cNvPr id="295" name="テキスト ボックス 294"/>
        <xdr:cNvSpPr txBox="1"/>
      </xdr:nvSpPr>
      <xdr:spPr>
        <a:xfrm>
          <a:off x="11938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6" name="直線コネクタ 295"/>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62</xdr:col>
      <xdr:colOff>44450</xdr:colOff>
      <xdr:row>30</xdr:row>
      <xdr:rowOff>127000</xdr:rowOff>
    </xdr:from>
    <xdr:to>
      <xdr:col>85</xdr:col>
      <xdr:colOff>66675</xdr:colOff>
      <xdr:row>44</xdr:row>
      <xdr:rowOff>12700</xdr:rowOff>
    </xdr:to>
    <xdr:sp macro="" textlink="">
      <xdr:nvSpPr>
        <xdr:cNvPr id="297" name="補助費等グラフ枠"/>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35</xdr:row>
      <xdr:rowOff>10414</xdr:rowOff>
    </xdr:from>
    <xdr:to>
      <xdr:col>82</xdr:col>
      <xdr:colOff>107950</xdr:colOff>
      <xdr:row>41</xdr:row>
      <xdr:rowOff>106426</xdr:rowOff>
    </xdr:to>
    <xdr:cxnSp macro="">
      <xdr:nvCxnSpPr>
        <xdr:cNvPr id="298" name="直線コネクタ 297"/>
        <xdr:cNvCxnSpPr/>
      </xdr:nvCxnSpPr>
      <xdr:spPr>
        <a:xfrm flipV="1">
          <a:off x="16510000" y="6011164"/>
          <a:ext cx="0" cy="11247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78503</xdr:rowOff>
    </xdr:from>
    <xdr:ext cx="762000" cy="259045"/>
    <xdr:sp macro="" textlink="">
      <xdr:nvSpPr>
        <xdr:cNvPr id="299" name="補助費等最小値テキスト"/>
        <xdr:cNvSpPr txBox="1"/>
      </xdr:nvSpPr>
      <xdr:spPr>
        <a:xfrm>
          <a:off x="16598900" y="71079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106426</xdr:rowOff>
    </xdr:from>
    <xdr:to>
      <xdr:col>82</xdr:col>
      <xdr:colOff>196850</xdr:colOff>
      <xdr:row>41</xdr:row>
      <xdr:rowOff>106426</xdr:rowOff>
    </xdr:to>
    <xdr:cxnSp macro="">
      <xdr:nvCxnSpPr>
        <xdr:cNvPr id="300" name="直線コネクタ 299"/>
        <xdr:cNvCxnSpPr/>
      </xdr:nvCxnSpPr>
      <xdr:spPr>
        <a:xfrm>
          <a:off x="16421100" y="71358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33</xdr:row>
      <xdr:rowOff>96791</xdr:rowOff>
    </xdr:from>
    <xdr:ext cx="762000" cy="259045"/>
    <xdr:sp macro="" textlink="">
      <xdr:nvSpPr>
        <xdr:cNvPr id="301" name="補助費等最大値テキスト"/>
        <xdr:cNvSpPr txBox="1"/>
      </xdr:nvSpPr>
      <xdr:spPr>
        <a:xfrm>
          <a:off x="16598900" y="57546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35</xdr:row>
      <xdr:rowOff>10414</xdr:rowOff>
    </xdr:from>
    <xdr:to>
      <xdr:col>82</xdr:col>
      <xdr:colOff>196850</xdr:colOff>
      <xdr:row>35</xdr:row>
      <xdr:rowOff>10414</xdr:rowOff>
    </xdr:to>
    <xdr:cxnSp macro="">
      <xdr:nvCxnSpPr>
        <xdr:cNvPr id="302" name="直線コネクタ 301"/>
        <xdr:cNvCxnSpPr/>
      </xdr:nvCxnSpPr>
      <xdr:spPr>
        <a:xfrm>
          <a:off x="16421100" y="601116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37</xdr:row>
      <xdr:rowOff>165862</xdr:rowOff>
    </xdr:from>
    <xdr:to>
      <xdr:col>82</xdr:col>
      <xdr:colOff>107950</xdr:colOff>
      <xdr:row>39</xdr:row>
      <xdr:rowOff>106426</xdr:rowOff>
    </xdr:to>
    <xdr:cxnSp macro="">
      <xdr:nvCxnSpPr>
        <xdr:cNvPr id="303" name="直線コネクタ 302"/>
        <xdr:cNvCxnSpPr/>
      </xdr:nvCxnSpPr>
      <xdr:spPr>
        <a:xfrm>
          <a:off x="15671800" y="6509512"/>
          <a:ext cx="838200" cy="283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36</xdr:row>
      <xdr:rowOff>127017</xdr:rowOff>
    </xdr:from>
    <xdr:ext cx="762000" cy="259045"/>
    <xdr:sp macro="" textlink="">
      <xdr:nvSpPr>
        <xdr:cNvPr id="304" name="補助費等平均値テキスト"/>
        <xdr:cNvSpPr txBox="1"/>
      </xdr:nvSpPr>
      <xdr:spPr>
        <a:xfrm>
          <a:off x="16598900" y="62992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37</xdr:row>
      <xdr:rowOff>110490</xdr:rowOff>
    </xdr:from>
    <xdr:to>
      <xdr:col>82</xdr:col>
      <xdr:colOff>158750</xdr:colOff>
      <xdr:row>38</xdr:row>
      <xdr:rowOff>40640</xdr:rowOff>
    </xdr:to>
    <xdr:sp macro="" textlink="">
      <xdr:nvSpPr>
        <xdr:cNvPr id="305" name="フローチャート: 判断 304"/>
        <xdr:cNvSpPr/>
      </xdr:nvSpPr>
      <xdr:spPr>
        <a:xfrm>
          <a:off x="16459200" y="64541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37</xdr:row>
      <xdr:rowOff>101854</xdr:rowOff>
    </xdr:from>
    <xdr:to>
      <xdr:col>78</xdr:col>
      <xdr:colOff>69850</xdr:colOff>
      <xdr:row>37</xdr:row>
      <xdr:rowOff>165862</xdr:rowOff>
    </xdr:to>
    <xdr:cxnSp macro="">
      <xdr:nvCxnSpPr>
        <xdr:cNvPr id="306" name="直線コネクタ 305"/>
        <xdr:cNvCxnSpPr/>
      </xdr:nvCxnSpPr>
      <xdr:spPr>
        <a:xfrm>
          <a:off x="14782800" y="6445504"/>
          <a:ext cx="889000" cy="640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37</xdr:row>
      <xdr:rowOff>60198</xdr:rowOff>
    </xdr:from>
    <xdr:to>
      <xdr:col>78</xdr:col>
      <xdr:colOff>120650</xdr:colOff>
      <xdr:row>37</xdr:row>
      <xdr:rowOff>161798</xdr:rowOff>
    </xdr:to>
    <xdr:sp macro="" textlink="">
      <xdr:nvSpPr>
        <xdr:cNvPr id="307" name="フローチャート: 判断 306"/>
        <xdr:cNvSpPr/>
      </xdr:nvSpPr>
      <xdr:spPr>
        <a:xfrm>
          <a:off x="15621000" y="64038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36</xdr:row>
      <xdr:rowOff>525</xdr:rowOff>
    </xdr:from>
    <xdr:ext cx="736600" cy="259045"/>
    <xdr:sp macro="" textlink="">
      <xdr:nvSpPr>
        <xdr:cNvPr id="308" name="テキスト ボックス 307"/>
        <xdr:cNvSpPr txBox="1"/>
      </xdr:nvSpPr>
      <xdr:spPr>
        <a:xfrm>
          <a:off x="15290800" y="617272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37</xdr:row>
      <xdr:rowOff>88138</xdr:rowOff>
    </xdr:from>
    <xdr:to>
      <xdr:col>73</xdr:col>
      <xdr:colOff>180975</xdr:colOff>
      <xdr:row>37</xdr:row>
      <xdr:rowOff>101854</xdr:rowOff>
    </xdr:to>
    <xdr:cxnSp macro="">
      <xdr:nvCxnSpPr>
        <xdr:cNvPr id="309" name="直線コネクタ 308"/>
        <xdr:cNvCxnSpPr/>
      </xdr:nvCxnSpPr>
      <xdr:spPr>
        <a:xfrm>
          <a:off x="13893800" y="6431788"/>
          <a:ext cx="889000" cy="137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37</xdr:row>
      <xdr:rowOff>14478</xdr:rowOff>
    </xdr:from>
    <xdr:to>
      <xdr:col>74</xdr:col>
      <xdr:colOff>31750</xdr:colOff>
      <xdr:row>37</xdr:row>
      <xdr:rowOff>116078</xdr:rowOff>
    </xdr:to>
    <xdr:sp macro="" textlink="">
      <xdr:nvSpPr>
        <xdr:cNvPr id="310" name="フローチャート: 判断 309"/>
        <xdr:cNvSpPr/>
      </xdr:nvSpPr>
      <xdr:spPr>
        <a:xfrm>
          <a:off x="14732000" y="63581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126255</xdr:rowOff>
    </xdr:from>
    <xdr:ext cx="762000" cy="259045"/>
    <xdr:sp macro="" textlink="">
      <xdr:nvSpPr>
        <xdr:cNvPr id="311" name="テキスト ボックス 310"/>
        <xdr:cNvSpPr txBox="1"/>
      </xdr:nvSpPr>
      <xdr:spPr>
        <a:xfrm>
          <a:off x="14401800" y="61270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37</xdr:row>
      <xdr:rowOff>88138</xdr:rowOff>
    </xdr:from>
    <xdr:to>
      <xdr:col>69</xdr:col>
      <xdr:colOff>92075</xdr:colOff>
      <xdr:row>38</xdr:row>
      <xdr:rowOff>8128</xdr:rowOff>
    </xdr:to>
    <xdr:cxnSp macro="">
      <xdr:nvCxnSpPr>
        <xdr:cNvPr id="312" name="直線コネクタ 311"/>
        <xdr:cNvCxnSpPr/>
      </xdr:nvCxnSpPr>
      <xdr:spPr>
        <a:xfrm flipV="1">
          <a:off x="13004800" y="6431788"/>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153924</xdr:rowOff>
    </xdr:from>
    <xdr:to>
      <xdr:col>69</xdr:col>
      <xdr:colOff>142875</xdr:colOff>
      <xdr:row>37</xdr:row>
      <xdr:rowOff>84074</xdr:rowOff>
    </xdr:to>
    <xdr:sp macro="" textlink="">
      <xdr:nvSpPr>
        <xdr:cNvPr id="313" name="フローチャート: 判断 312"/>
        <xdr:cNvSpPr/>
      </xdr:nvSpPr>
      <xdr:spPr>
        <a:xfrm>
          <a:off x="13843000" y="632612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35</xdr:row>
      <xdr:rowOff>94251</xdr:rowOff>
    </xdr:from>
    <xdr:ext cx="762000" cy="259045"/>
    <xdr:sp macro="" textlink="">
      <xdr:nvSpPr>
        <xdr:cNvPr id="314" name="テキスト ボックス 313"/>
        <xdr:cNvSpPr txBox="1"/>
      </xdr:nvSpPr>
      <xdr:spPr>
        <a:xfrm>
          <a:off x="13512800" y="60950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51054</xdr:rowOff>
    </xdr:from>
    <xdr:to>
      <xdr:col>65</xdr:col>
      <xdr:colOff>53975</xdr:colOff>
      <xdr:row>37</xdr:row>
      <xdr:rowOff>152654</xdr:rowOff>
    </xdr:to>
    <xdr:sp macro="" textlink="">
      <xdr:nvSpPr>
        <xdr:cNvPr id="315" name="フローチャート: 判断 314"/>
        <xdr:cNvSpPr/>
      </xdr:nvSpPr>
      <xdr:spPr>
        <a:xfrm>
          <a:off x="12954000" y="6394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162831</xdr:rowOff>
    </xdr:from>
    <xdr:ext cx="762000" cy="259045"/>
    <xdr:sp macro="" textlink="">
      <xdr:nvSpPr>
        <xdr:cNvPr id="316" name="テキスト ボックス 315"/>
        <xdr:cNvSpPr txBox="1"/>
      </xdr:nvSpPr>
      <xdr:spPr>
        <a:xfrm>
          <a:off x="12623800" y="6163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7" name="テキスト ボックス 316"/>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8" name="テキスト ボックス 317"/>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9" name="テキスト ボックス 318"/>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20" name="テキスト ボックス 319"/>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1" name="テキスト ボックス 320"/>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39</xdr:row>
      <xdr:rowOff>55626</xdr:rowOff>
    </xdr:from>
    <xdr:to>
      <xdr:col>82</xdr:col>
      <xdr:colOff>158750</xdr:colOff>
      <xdr:row>39</xdr:row>
      <xdr:rowOff>157226</xdr:rowOff>
    </xdr:to>
    <xdr:sp macro="" textlink="">
      <xdr:nvSpPr>
        <xdr:cNvPr id="322" name="楕円 321"/>
        <xdr:cNvSpPr/>
      </xdr:nvSpPr>
      <xdr:spPr>
        <a:xfrm>
          <a:off x="16459200" y="67421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39</xdr:row>
      <xdr:rowOff>27703</xdr:rowOff>
    </xdr:from>
    <xdr:ext cx="762000" cy="259045"/>
    <xdr:sp macro="" textlink="">
      <xdr:nvSpPr>
        <xdr:cNvPr id="323" name="補助費等該当値テキスト"/>
        <xdr:cNvSpPr txBox="1"/>
      </xdr:nvSpPr>
      <xdr:spPr>
        <a:xfrm>
          <a:off x="16598900" y="67142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37</xdr:row>
      <xdr:rowOff>115062</xdr:rowOff>
    </xdr:from>
    <xdr:to>
      <xdr:col>78</xdr:col>
      <xdr:colOff>120650</xdr:colOff>
      <xdr:row>38</xdr:row>
      <xdr:rowOff>45212</xdr:rowOff>
    </xdr:to>
    <xdr:sp macro="" textlink="">
      <xdr:nvSpPr>
        <xdr:cNvPr id="324" name="楕円 323"/>
        <xdr:cNvSpPr/>
      </xdr:nvSpPr>
      <xdr:spPr>
        <a:xfrm>
          <a:off x="15621000" y="64587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38</xdr:row>
      <xdr:rowOff>29989</xdr:rowOff>
    </xdr:from>
    <xdr:ext cx="736600" cy="259045"/>
    <xdr:sp macro="" textlink="">
      <xdr:nvSpPr>
        <xdr:cNvPr id="325" name="テキスト ボックス 324"/>
        <xdr:cNvSpPr txBox="1"/>
      </xdr:nvSpPr>
      <xdr:spPr>
        <a:xfrm>
          <a:off x="15290800" y="654508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37</xdr:row>
      <xdr:rowOff>51054</xdr:rowOff>
    </xdr:from>
    <xdr:to>
      <xdr:col>74</xdr:col>
      <xdr:colOff>31750</xdr:colOff>
      <xdr:row>37</xdr:row>
      <xdr:rowOff>152654</xdr:rowOff>
    </xdr:to>
    <xdr:sp macro="" textlink="">
      <xdr:nvSpPr>
        <xdr:cNvPr id="326" name="楕円 325"/>
        <xdr:cNvSpPr/>
      </xdr:nvSpPr>
      <xdr:spPr>
        <a:xfrm>
          <a:off x="14732000" y="63947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37</xdr:row>
      <xdr:rowOff>137431</xdr:rowOff>
    </xdr:from>
    <xdr:ext cx="762000" cy="259045"/>
    <xdr:sp macro="" textlink="">
      <xdr:nvSpPr>
        <xdr:cNvPr id="327" name="テキスト ボックス 326"/>
        <xdr:cNvSpPr txBox="1"/>
      </xdr:nvSpPr>
      <xdr:spPr>
        <a:xfrm>
          <a:off x="14401800" y="64810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37</xdr:row>
      <xdr:rowOff>37338</xdr:rowOff>
    </xdr:from>
    <xdr:to>
      <xdr:col>69</xdr:col>
      <xdr:colOff>142875</xdr:colOff>
      <xdr:row>37</xdr:row>
      <xdr:rowOff>138938</xdr:rowOff>
    </xdr:to>
    <xdr:sp macro="" textlink="">
      <xdr:nvSpPr>
        <xdr:cNvPr id="328" name="楕円 327"/>
        <xdr:cNvSpPr/>
      </xdr:nvSpPr>
      <xdr:spPr>
        <a:xfrm>
          <a:off x="13843000" y="6380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37</xdr:row>
      <xdr:rowOff>123715</xdr:rowOff>
    </xdr:from>
    <xdr:ext cx="762000" cy="259045"/>
    <xdr:sp macro="" textlink="">
      <xdr:nvSpPr>
        <xdr:cNvPr id="329" name="テキスト ボックス 328"/>
        <xdr:cNvSpPr txBox="1"/>
      </xdr:nvSpPr>
      <xdr:spPr>
        <a:xfrm>
          <a:off x="13512800" y="646736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37</xdr:row>
      <xdr:rowOff>128778</xdr:rowOff>
    </xdr:from>
    <xdr:to>
      <xdr:col>65</xdr:col>
      <xdr:colOff>53975</xdr:colOff>
      <xdr:row>38</xdr:row>
      <xdr:rowOff>58928</xdr:rowOff>
    </xdr:to>
    <xdr:sp macro="" textlink="">
      <xdr:nvSpPr>
        <xdr:cNvPr id="330" name="楕円 329"/>
        <xdr:cNvSpPr/>
      </xdr:nvSpPr>
      <xdr:spPr>
        <a:xfrm>
          <a:off x="12954000" y="64724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43705</xdr:rowOff>
    </xdr:from>
    <xdr:ext cx="762000" cy="259045"/>
    <xdr:sp macro="" textlink="">
      <xdr:nvSpPr>
        <xdr:cNvPr id="331" name="テキスト ボックス 330"/>
        <xdr:cNvSpPr txBox="1"/>
      </xdr:nvSpPr>
      <xdr:spPr>
        <a:xfrm>
          <a:off x="12623800" y="6558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2" name="正方形/長方形 331"/>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3" name="正方形/長方形 332"/>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4" name="正方形/長方形 333"/>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5" name="正方形/長方形 334"/>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6" name="正方形/長方形 335"/>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7" name="正方形/長方形 336"/>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8" name="正方形/長方形 337"/>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9" name="正方形/長方形 338"/>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40" name="正方形/長方形 339"/>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1" name="正方形/長方形 340"/>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2" name="テキスト ボックス 341"/>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a:t>
          </a:r>
          <a:r>
            <a:rPr kumimoji="1" lang="en-US" altLang="ja-JP" sz="1100">
              <a:solidFill>
                <a:schemeClr val="dk1"/>
              </a:solidFill>
              <a:effectLst/>
              <a:latin typeface="+mn-lt"/>
              <a:ea typeface="+mn-ea"/>
              <a:cs typeface="+mn-cs"/>
            </a:rPr>
            <a:t>16</a:t>
          </a:r>
          <a:r>
            <a:rPr kumimoji="1" lang="ja-JP" altLang="ja-JP" sz="1100">
              <a:solidFill>
                <a:schemeClr val="dk1"/>
              </a:solidFill>
              <a:effectLst/>
              <a:latin typeface="+mn-lt"/>
              <a:ea typeface="+mn-ea"/>
              <a:cs typeface="+mn-cs"/>
            </a:rPr>
            <a:t>年度に独自策定した財政再建プログラムと平成</a:t>
          </a:r>
          <a:r>
            <a:rPr kumimoji="1" lang="en-US" altLang="ja-JP" sz="1100">
              <a:solidFill>
                <a:schemeClr val="dk1"/>
              </a:solidFill>
              <a:effectLst/>
              <a:latin typeface="+mn-lt"/>
              <a:ea typeface="+mn-ea"/>
              <a:cs typeface="+mn-cs"/>
            </a:rPr>
            <a:t>18</a:t>
          </a:r>
          <a:r>
            <a:rPr kumimoji="1" lang="ja-JP" altLang="ja-JP" sz="1100">
              <a:solidFill>
                <a:schemeClr val="dk1"/>
              </a:solidFill>
              <a:effectLst/>
              <a:latin typeface="+mn-lt"/>
              <a:ea typeface="+mn-ea"/>
              <a:cs typeface="+mn-cs"/>
            </a:rPr>
            <a:t>年度に策定した公債費負担適正化計画に基づき起債の抑制に努め、さらに実質公債費比率が</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％を超えたことから平成</a:t>
          </a:r>
          <a:r>
            <a:rPr kumimoji="1" lang="en-US" altLang="ja-JP" sz="1100">
              <a:solidFill>
                <a:schemeClr val="dk1"/>
              </a:solidFill>
              <a:effectLst/>
              <a:latin typeface="+mn-lt"/>
              <a:ea typeface="+mn-ea"/>
              <a:cs typeface="+mn-cs"/>
            </a:rPr>
            <a:t>21</a:t>
          </a:r>
          <a:r>
            <a:rPr kumimoji="1" lang="ja-JP" altLang="ja-JP" sz="1100">
              <a:solidFill>
                <a:schemeClr val="dk1"/>
              </a:solidFill>
              <a:effectLst/>
              <a:latin typeface="+mn-lt"/>
              <a:ea typeface="+mn-ea"/>
              <a:cs typeface="+mn-cs"/>
            </a:rPr>
            <a:t>年度に財政健全化計画を策定し、町債の繰上償還など公債費負担の抑制に向けた取り組みを着実に進めてきた。</a:t>
          </a:r>
          <a:endParaRPr lang="ja-JP" altLang="ja-JP" sz="1400">
            <a:effectLst/>
          </a:endParaRPr>
        </a:p>
        <a:p>
          <a:r>
            <a:rPr kumimoji="1" lang="ja-JP" altLang="ja-JP" sz="1100">
              <a:solidFill>
                <a:schemeClr val="dk1"/>
              </a:solidFill>
              <a:effectLst/>
              <a:latin typeface="+mn-lt"/>
              <a:ea typeface="+mn-ea"/>
              <a:cs typeface="+mn-cs"/>
            </a:rPr>
            <a:t>　令和３年度からは類似団体平均を下回って</a:t>
          </a:r>
          <a:r>
            <a:rPr kumimoji="1" lang="ja-JP" altLang="en-US" sz="1100">
              <a:solidFill>
                <a:schemeClr val="dk1"/>
              </a:solidFill>
              <a:effectLst/>
              <a:latin typeface="+mn-lt"/>
              <a:ea typeface="+mn-ea"/>
              <a:cs typeface="+mn-cs"/>
            </a:rPr>
            <a:t>おり、全国・全道平均以下ともなってい</a:t>
          </a:r>
          <a:r>
            <a:rPr kumimoji="1" lang="ja-JP" altLang="ja-JP" sz="1100">
              <a:solidFill>
                <a:schemeClr val="dk1"/>
              </a:solidFill>
              <a:effectLst/>
              <a:latin typeface="+mn-lt"/>
              <a:ea typeface="+mn-ea"/>
              <a:cs typeface="+mn-cs"/>
            </a:rPr>
            <a:t>るが、計画的な起債管理のもと公債費負担の抑制に努めていく。</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3" name="テキスト ボックス 342"/>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4" name="直線コネクタ 343"/>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5" name="テキスト ボックス 344"/>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146050</xdr:rowOff>
    </xdr:from>
    <xdr:to>
      <xdr:col>26</xdr:col>
      <xdr:colOff>184150</xdr:colOff>
      <xdr:row>81</xdr:row>
      <xdr:rowOff>146050</xdr:rowOff>
    </xdr:to>
    <xdr:cxnSp macro="">
      <xdr:nvCxnSpPr>
        <xdr:cNvPr id="346" name="直線コネクタ 345"/>
        <xdr:cNvCxnSpPr/>
      </xdr:nvCxnSpPr>
      <xdr:spPr>
        <a:xfrm>
          <a:off x="762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81</xdr:row>
      <xdr:rowOff>3827</xdr:rowOff>
    </xdr:from>
    <xdr:ext cx="508000" cy="259045"/>
    <xdr:sp macro="" textlink="">
      <xdr:nvSpPr>
        <xdr:cNvPr id="347" name="テキスト ボックス 346"/>
        <xdr:cNvSpPr txBox="1"/>
      </xdr:nvSpPr>
      <xdr:spPr>
        <a:xfrm>
          <a:off x="254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79</xdr:row>
      <xdr:rowOff>107950</xdr:rowOff>
    </xdr:from>
    <xdr:to>
      <xdr:col>26</xdr:col>
      <xdr:colOff>184150</xdr:colOff>
      <xdr:row>79</xdr:row>
      <xdr:rowOff>107950</xdr:rowOff>
    </xdr:to>
    <xdr:cxnSp macro="">
      <xdr:nvCxnSpPr>
        <xdr:cNvPr id="348" name="直線コネクタ 347"/>
        <xdr:cNvCxnSpPr/>
      </xdr:nvCxnSpPr>
      <xdr:spPr>
        <a:xfrm>
          <a:off x="762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78</xdr:row>
      <xdr:rowOff>137177</xdr:rowOff>
    </xdr:from>
    <xdr:ext cx="508000" cy="259045"/>
    <xdr:sp macro="" textlink="">
      <xdr:nvSpPr>
        <xdr:cNvPr id="349" name="テキスト ボックス 348"/>
        <xdr:cNvSpPr txBox="1"/>
      </xdr:nvSpPr>
      <xdr:spPr>
        <a:xfrm>
          <a:off x="254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77</xdr:row>
      <xdr:rowOff>69850</xdr:rowOff>
    </xdr:from>
    <xdr:to>
      <xdr:col>26</xdr:col>
      <xdr:colOff>184150</xdr:colOff>
      <xdr:row>77</xdr:row>
      <xdr:rowOff>69850</xdr:rowOff>
    </xdr:to>
    <xdr:cxnSp macro="">
      <xdr:nvCxnSpPr>
        <xdr:cNvPr id="350" name="直線コネクタ 349"/>
        <xdr:cNvCxnSpPr/>
      </xdr:nvCxnSpPr>
      <xdr:spPr>
        <a:xfrm>
          <a:off x="762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76</xdr:row>
      <xdr:rowOff>99077</xdr:rowOff>
    </xdr:from>
    <xdr:ext cx="508000" cy="259045"/>
    <xdr:sp macro="" textlink="">
      <xdr:nvSpPr>
        <xdr:cNvPr id="351" name="テキスト ボックス 350"/>
        <xdr:cNvSpPr txBox="1"/>
      </xdr:nvSpPr>
      <xdr:spPr>
        <a:xfrm>
          <a:off x="254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75</xdr:row>
      <xdr:rowOff>31750</xdr:rowOff>
    </xdr:from>
    <xdr:to>
      <xdr:col>26</xdr:col>
      <xdr:colOff>184150</xdr:colOff>
      <xdr:row>75</xdr:row>
      <xdr:rowOff>31750</xdr:rowOff>
    </xdr:to>
    <xdr:cxnSp macro="">
      <xdr:nvCxnSpPr>
        <xdr:cNvPr id="352" name="直線コネクタ 351"/>
        <xdr:cNvCxnSpPr/>
      </xdr:nvCxnSpPr>
      <xdr:spPr>
        <a:xfrm>
          <a:off x="762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74</xdr:row>
      <xdr:rowOff>60977</xdr:rowOff>
    </xdr:from>
    <xdr:ext cx="508000" cy="259045"/>
    <xdr:sp macro="" textlink="">
      <xdr:nvSpPr>
        <xdr:cNvPr id="353" name="テキスト ボックス 352"/>
        <xdr:cNvSpPr txBox="1"/>
      </xdr:nvSpPr>
      <xdr:spPr>
        <a:xfrm>
          <a:off x="254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72</xdr:row>
      <xdr:rowOff>165100</xdr:rowOff>
    </xdr:from>
    <xdr:to>
      <xdr:col>26</xdr:col>
      <xdr:colOff>184150</xdr:colOff>
      <xdr:row>72</xdr:row>
      <xdr:rowOff>165100</xdr:rowOff>
    </xdr:to>
    <xdr:cxnSp macro="">
      <xdr:nvCxnSpPr>
        <xdr:cNvPr id="354" name="直線コネクタ 353"/>
        <xdr:cNvCxnSpPr/>
      </xdr:nvCxnSpPr>
      <xdr:spPr>
        <a:xfrm>
          <a:off x="762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22877</xdr:rowOff>
    </xdr:from>
    <xdr:ext cx="508000" cy="259045"/>
    <xdr:sp macro="" textlink="">
      <xdr:nvSpPr>
        <xdr:cNvPr id="355" name="テキスト ボックス 354"/>
        <xdr:cNvSpPr txBox="1"/>
      </xdr:nvSpPr>
      <xdr:spPr>
        <a:xfrm>
          <a:off x="254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6" name="直線コネクタ 355"/>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7" name="公債費グラフ枠"/>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8890</xdr:rowOff>
    </xdr:from>
    <xdr:to>
      <xdr:col>24</xdr:col>
      <xdr:colOff>25400</xdr:colOff>
      <xdr:row>82</xdr:row>
      <xdr:rowOff>50800</xdr:rowOff>
    </xdr:to>
    <xdr:cxnSp macro="">
      <xdr:nvCxnSpPr>
        <xdr:cNvPr id="358" name="直線コネクタ 357"/>
        <xdr:cNvCxnSpPr/>
      </xdr:nvCxnSpPr>
      <xdr:spPr>
        <a:xfrm flipV="1">
          <a:off x="4826000" y="12524740"/>
          <a:ext cx="0" cy="15849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82</xdr:row>
      <xdr:rowOff>22877</xdr:rowOff>
    </xdr:from>
    <xdr:ext cx="762000" cy="259045"/>
    <xdr:sp macro="" textlink="">
      <xdr:nvSpPr>
        <xdr:cNvPr id="359" name="公債費最小値テキスト"/>
        <xdr:cNvSpPr txBox="1"/>
      </xdr:nvSpPr>
      <xdr:spPr>
        <a:xfrm>
          <a:off x="4914900" y="1408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42.0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82</xdr:row>
      <xdr:rowOff>50800</xdr:rowOff>
    </xdr:from>
    <xdr:to>
      <xdr:col>24</xdr:col>
      <xdr:colOff>114300</xdr:colOff>
      <xdr:row>82</xdr:row>
      <xdr:rowOff>50800</xdr:rowOff>
    </xdr:to>
    <xdr:cxnSp macro="">
      <xdr:nvCxnSpPr>
        <xdr:cNvPr id="360" name="直線コネクタ 359"/>
        <xdr:cNvCxnSpPr/>
      </xdr:nvCxnSpPr>
      <xdr:spPr>
        <a:xfrm>
          <a:off x="4737100" y="141097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71</xdr:row>
      <xdr:rowOff>95267</xdr:rowOff>
    </xdr:from>
    <xdr:ext cx="762000" cy="259045"/>
    <xdr:sp macro="" textlink="">
      <xdr:nvSpPr>
        <xdr:cNvPr id="361" name="公債費最大値テキスト"/>
        <xdr:cNvSpPr txBox="1"/>
      </xdr:nvSpPr>
      <xdr:spPr>
        <a:xfrm>
          <a:off x="4914900" y="122682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8890</xdr:rowOff>
    </xdr:from>
    <xdr:to>
      <xdr:col>24</xdr:col>
      <xdr:colOff>114300</xdr:colOff>
      <xdr:row>73</xdr:row>
      <xdr:rowOff>8890</xdr:rowOff>
    </xdr:to>
    <xdr:cxnSp macro="">
      <xdr:nvCxnSpPr>
        <xdr:cNvPr id="362" name="直線コネクタ 361"/>
        <xdr:cNvCxnSpPr/>
      </xdr:nvCxnSpPr>
      <xdr:spPr>
        <a:xfrm>
          <a:off x="4737100" y="125247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75</xdr:row>
      <xdr:rowOff>153670</xdr:rowOff>
    </xdr:from>
    <xdr:to>
      <xdr:col>24</xdr:col>
      <xdr:colOff>25400</xdr:colOff>
      <xdr:row>76</xdr:row>
      <xdr:rowOff>20320</xdr:rowOff>
    </xdr:to>
    <xdr:cxnSp macro="">
      <xdr:nvCxnSpPr>
        <xdr:cNvPr id="363" name="直線コネクタ 362"/>
        <xdr:cNvCxnSpPr/>
      </xdr:nvCxnSpPr>
      <xdr:spPr>
        <a:xfrm flipV="1">
          <a:off x="3987800" y="1301242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17797</xdr:rowOff>
    </xdr:from>
    <xdr:ext cx="762000" cy="259045"/>
    <xdr:sp macro="" textlink="">
      <xdr:nvSpPr>
        <xdr:cNvPr id="364" name="公債費平均値テキスト"/>
        <xdr:cNvSpPr txBox="1"/>
      </xdr:nvSpPr>
      <xdr:spPr>
        <a:xfrm>
          <a:off x="4914900" y="1304799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45720</xdr:rowOff>
    </xdr:from>
    <xdr:to>
      <xdr:col>24</xdr:col>
      <xdr:colOff>76200</xdr:colOff>
      <xdr:row>76</xdr:row>
      <xdr:rowOff>147320</xdr:rowOff>
    </xdr:to>
    <xdr:sp macro="" textlink="">
      <xdr:nvSpPr>
        <xdr:cNvPr id="365" name="フローチャート: 判断 364"/>
        <xdr:cNvSpPr/>
      </xdr:nvSpPr>
      <xdr:spPr>
        <a:xfrm>
          <a:off x="4775200" y="1307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1270</xdr:rowOff>
    </xdr:from>
    <xdr:to>
      <xdr:col>19</xdr:col>
      <xdr:colOff>187325</xdr:colOff>
      <xdr:row>76</xdr:row>
      <xdr:rowOff>20320</xdr:rowOff>
    </xdr:to>
    <xdr:cxnSp macro="">
      <xdr:nvCxnSpPr>
        <xdr:cNvPr id="366" name="直線コネクタ 365"/>
        <xdr:cNvCxnSpPr/>
      </xdr:nvCxnSpPr>
      <xdr:spPr>
        <a:xfrm>
          <a:off x="3098800" y="13031470"/>
          <a:ext cx="8890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60961</xdr:rowOff>
    </xdr:from>
    <xdr:to>
      <xdr:col>20</xdr:col>
      <xdr:colOff>38100</xdr:colOff>
      <xdr:row>76</xdr:row>
      <xdr:rowOff>162561</xdr:rowOff>
    </xdr:to>
    <xdr:sp macro="" textlink="">
      <xdr:nvSpPr>
        <xdr:cNvPr id="367" name="フローチャート: 判断 366"/>
        <xdr:cNvSpPr/>
      </xdr:nvSpPr>
      <xdr:spPr>
        <a:xfrm>
          <a:off x="3937000" y="13091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76</xdr:row>
      <xdr:rowOff>147338</xdr:rowOff>
    </xdr:from>
    <xdr:ext cx="736600" cy="259045"/>
    <xdr:sp macro="" textlink="">
      <xdr:nvSpPr>
        <xdr:cNvPr id="368" name="テキスト ボックス 367"/>
        <xdr:cNvSpPr txBox="1"/>
      </xdr:nvSpPr>
      <xdr:spPr>
        <a:xfrm>
          <a:off x="3606800" y="13177538"/>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1270</xdr:rowOff>
    </xdr:from>
    <xdr:to>
      <xdr:col>15</xdr:col>
      <xdr:colOff>98425</xdr:colOff>
      <xdr:row>76</xdr:row>
      <xdr:rowOff>39370</xdr:rowOff>
    </xdr:to>
    <xdr:cxnSp macro="">
      <xdr:nvCxnSpPr>
        <xdr:cNvPr id="369" name="直線コネクタ 368"/>
        <xdr:cNvCxnSpPr/>
      </xdr:nvCxnSpPr>
      <xdr:spPr>
        <a:xfrm flipV="1">
          <a:off x="2209800" y="13031470"/>
          <a:ext cx="8890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53339</xdr:rowOff>
    </xdr:from>
    <xdr:to>
      <xdr:col>15</xdr:col>
      <xdr:colOff>149225</xdr:colOff>
      <xdr:row>76</xdr:row>
      <xdr:rowOff>154939</xdr:rowOff>
    </xdr:to>
    <xdr:sp macro="" textlink="">
      <xdr:nvSpPr>
        <xdr:cNvPr id="370" name="フローチャート: 判断 369"/>
        <xdr:cNvSpPr/>
      </xdr:nvSpPr>
      <xdr:spPr>
        <a:xfrm>
          <a:off x="3048000" y="130835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76</xdr:row>
      <xdr:rowOff>139716</xdr:rowOff>
    </xdr:from>
    <xdr:ext cx="762000" cy="259045"/>
    <xdr:sp macro="" textlink="">
      <xdr:nvSpPr>
        <xdr:cNvPr id="371" name="テキスト ボックス 370"/>
        <xdr:cNvSpPr txBox="1"/>
      </xdr:nvSpPr>
      <xdr:spPr>
        <a:xfrm>
          <a:off x="2717800" y="13169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39370</xdr:rowOff>
    </xdr:from>
    <xdr:to>
      <xdr:col>11</xdr:col>
      <xdr:colOff>9525</xdr:colOff>
      <xdr:row>76</xdr:row>
      <xdr:rowOff>130811</xdr:rowOff>
    </xdr:to>
    <xdr:cxnSp macro="">
      <xdr:nvCxnSpPr>
        <xdr:cNvPr id="372" name="直線コネクタ 371"/>
        <xdr:cNvCxnSpPr/>
      </xdr:nvCxnSpPr>
      <xdr:spPr>
        <a:xfrm flipV="1">
          <a:off x="1320800" y="13069570"/>
          <a:ext cx="889000" cy="914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34289</xdr:rowOff>
    </xdr:from>
    <xdr:to>
      <xdr:col>11</xdr:col>
      <xdr:colOff>60325</xdr:colOff>
      <xdr:row>76</xdr:row>
      <xdr:rowOff>135889</xdr:rowOff>
    </xdr:to>
    <xdr:sp macro="" textlink="">
      <xdr:nvSpPr>
        <xdr:cNvPr id="373" name="フローチャート: 判断 372"/>
        <xdr:cNvSpPr/>
      </xdr:nvSpPr>
      <xdr:spPr>
        <a:xfrm>
          <a:off x="2159000" y="13064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120666</xdr:rowOff>
    </xdr:from>
    <xdr:ext cx="762000" cy="259045"/>
    <xdr:sp macro="" textlink="">
      <xdr:nvSpPr>
        <xdr:cNvPr id="374" name="テキスト ボックス 373"/>
        <xdr:cNvSpPr txBox="1"/>
      </xdr:nvSpPr>
      <xdr:spPr>
        <a:xfrm>
          <a:off x="1828800" y="131508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34289</xdr:rowOff>
    </xdr:from>
    <xdr:to>
      <xdr:col>6</xdr:col>
      <xdr:colOff>171450</xdr:colOff>
      <xdr:row>76</xdr:row>
      <xdr:rowOff>135889</xdr:rowOff>
    </xdr:to>
    <xdr:sp macro="" textlink="">
      <xdr:nvSpPr>
        <xdr:cNvPr id="375" name="フローチャート: 判断 374"/>
        <xdr:cNvSpPr/>
      </xdr:nvSpPr>
      <xdr:spPr>
        <a:xfrm>
          <a:off x="1270000" y="130644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146067</xdr:rowOff>
    </xdr:from>
    <xdr:ext cx="762000" cy="259045"/>
    <xdr:sp macro="" textlink="">
      <xdr:nvSpPr>
        <xdr:cNvPr id="376" name="テキスト ボックス 375"/>
        <xdr:cNvSpPr txBox="1"/>
      </xdr:nvSpPr>
      <xdr:spPr>
        <a:xfrm>
          <a:off x="939800" y="128333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7" name="テキスト ボックス 376"/>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8" name="テキスト ボックス 377"/>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9" name="テキスト ボックス 378"/>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80" name="テキスト ボックス 379"/>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81" name="テキスト ボックス 380"/>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102870</xdr:rowOff>
    </xdr:from>
    <xdr:to>
      <xdr:col>24</xdr:col>
      <xdr:colOff>76200</xdr:colOff>
      <xdr:row>76</xdr:row>
      <xdr:rowOff>33020</xdr:rowOff>
    </xdr:to>
    <xdr:sp macro="" textlink="">
      <xdr:nvSpPr>
        <xdr:cNvPr id="382" name="楕円 381"/>
        <xdr:cNvSpPr/>
      </xdr:nvSpPr>
      <xdr:spPr>
        <a:xfrm>
          <a:off x="4775200" y="129616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119397</xdr:rowOff>
    </xdr:from>
    <xdr:ext cx="762000" cy="259045"/>
    <xdr:sp macro="" textlink="">
      <xdr:nvSpPr>
        <xdr:cNvPr id="383" name="公債費該当値テキスト"/>
        <xdr:cNvSpPr txBox="1"/>
      </xdr:nvSpPr>
      <xdr:spPr>
        <a:xfrm>
          <a:off x="4914900" y="12806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75</xdr:row>
      <xdr:rowOff>140970</xdr:rowOff>
    </xdr:from>
    <xdr:to>
      <xdr:col>20</xdr:col>
      <xdr:colOff>38100</xdr:colOff>
      <xdr:row>76</xdr:row>
      <xdr:rowOff>71120</xdr:rowOff>
    </xdr:to>
    <xdr:sp macro="" textlink="">
      <xdr:nvSpPr>
        <xdr:cNvPr id="384" name="楕円 383"/>
        <xdr:cNvSpPr/>
      </xdr:nvSpPr>
      <xdr:spPr>
        <a:xfrm>
          <a:off x="3937000" y="12999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81297</xdr:rowOff>
    </xdr:from>
    <xdr:ext cx="736600" cy="259045"/>
    <xdr:sp macro="" textlink="">
      <xdr:nvSpPr>
        <xdr:cNvPr id="385" name="テキスト ボックス 384"/>
        <xdr:cNvSpPr txBox="1"/>
      </xdr:nvSpPr>
      <xdr:spPr>
        <a:xfrm>
          <a:off x="3606800" y="127685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75</xdr:row>
      <xdr:rowOff>121920</xdr:rowOff>
    </xdr:from>
    <xdr:to>
      <xdr:col>15</xdr:col>
      <xdr:colOff>149225</xdr:colOff>
      <xdr:row>76</xdr:row>
      <xdr:rowOff>52070</xdr:rowOff>
    </xdr:to>
    <xdr:sp macro="" textlink="">
      <xdr:nvSpPr>
        <xdr:cNvPr id="386" name="楕円 385"/>
        <xdr:cNvSpPr/>
      </xdr:nvSpPr>
      <xdr:spPr>
        <a:xfrm>
          <a:off x="3048000" y="129806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62247</xdr:rowOff>
    </xdr:from>
    <xdr:ext cx="762000" cy="259045"/>
    <xdr:sp macro="" textlink="">
      <xdr:nvSpPr>
        <xdr:cNvPr id="387" name="テキスト ボックス 386"/>
        <xdr:cNvSpPr txBox="1"/>
      </xdr:nvSpPr>
      <xdr:spPr>
        <a:xfrm>
          <a:off x="2717800" y="12749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75</xdr:row>
      <xdr:rowOff>160020</xdr:rowOff>
    </xdr:from>
    <xdr:to>
      <xdr:col>11</xdr:col>
      <xdr:colOff>60325</xdr:colOff>
      <xdr:row>76</xdr:row>
      <xdr:rowOff>90170</xdr:rowOff>
    </xdr:to>
    <xdr:sp macro="" textlink="">
      <xdr:nvSpPr>
        <xdr:cNvPr id="388" name="楕円 387"/>
        <xdr:cNvSpPr/>
      </xdr:nvSpPr>
      <xdr:spPr>
        <a:xfrm>
          <a:off x="2159000" y="1301877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100347</xdr:rowOff>
    </xdr:from>
    <xdr:ext cx="762000" cy="259045"/>
    <xdr:sp macro="" textlink="">
      <xdr:nvSpPr>
        <xdr:cNvPr id="389" name="テキスト ボックス 388"/>
        <xdr:cNvSpPr txBox="1"/>
      </xdr:nvSpPr>
      <xdr:spPr>
        <a:xfrm>
          <a:off x="1828800" y="127876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80011</xdr:rowOff>
    </xdr:from>
    <xdr:to>
      <xdr:col>6</xdr:col>
      <xdr:colOff>171450</xdr:colOff>
      <xdr:row>77</xdr:row>
      <xdr:rowOff>10161</xdr:rowOff>
    </xdr:to>
    <xdr:sp macro="" textlink="">
      <xdr:nvSpPr>
        <xdr:cNvPr id="390" name="楕円 389"/>
        <xdr:cNvSpPr/>
      </xdr:nvSpPr>
      <xdr:spPr>
        <a:xfrm>
          <a:off x="1270000" y="131102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76</xdr:row>
      <xdr:rowOff>166388</xdr:rowOff>
    </xdr:from>
    <xdr:ext cx="762000" cy="259045"/>
    <xdr:sp macro="" textlink="">
      <xdr:nvSpPr>
        <xdr:cNvPr id="391" name="テキスト ボックス 390"/>
        <xdr:cNvSpPr txBox="1"/>
      </xdr:nvSpPr>
      <xdr:spPr>
        <a:xfrm>
          <a:off x="939800" y="131965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92" name="正方形/長方形 391"/>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3" name="正方形/長方形 392"/>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4" name="正方形/長方形 393"/>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5" name="正方形/長方形 394"/>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6" name="正方形/長方形 395"/>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7" name="正方形/長方形 396"/>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8" name="正方形/長方形 397"/>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9" name="正方形/長方形 398"/>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400" name="正方形/長方形 399"/>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401" name="正方形/長方形 400"/>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402" name="テキスト ボックス 401"/>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a:t>
          </a:r>
          <a:r>
            <a:rPr kumimoji="1" lang="ja-JP" altLang="en-US" sz="1100">
              <a:solidFill>
                <a:schemeClr val="dk1"/>
              </a:solidFill>
              <a:effectLst/>
              <a:latin typeface="+mn-lt"/>
              <a:ea typeface="+mn-ea"/>
              <a:cs typeface="+mn-cs"/>
            </a:rPr>
            <a:t>を</a:t>
          </a:r>
          <a:r>
            <a:rPr kumimoji="1" lang="ja-JP" altLang="ja-JP" sz="1100">
              <a:solidFill>
                <a:schemeClr val="dk1"/>
              </a:solidFill>
              <a:effectLst/>
              <a:latin typeface="+mn-lt"/>
              <a:ea typeface="+mn-ea"/>
              <a:cs typeface="+mn-cs"/>
            </a:rPr>
            <a:t>上回っている</a:t>
          </a:r>
          <a:r>
            <a:rPr kumimoji="1" lang="ja-JP" altLang="en-US" sz="1100">
              <a:solidFill>
                <a:schemeClr val="dk1"/>
              </a:solidFill>
              <a:effectLst/>
              <a:latin typeface="+mn-lt"/>
              <a:ea typeface="+mn-ea"/>
              <a:cs typeface="+mn-cs"/>
            </a:rPr>
            <a:t>状況が続いており、</a:t>
          </a:r>
          <a:r>
            <a:rPr kumimoji="1" lang="ja-JP" altLang="ja-JP" sz="1100">
              <a:solidFill>
                <a:schemeClr val="dk1"/>
              </a:solidFill>
              <a:effectLst/>
              <a:latin typeface="+mn-lt"/>
              <a:ea typeface="+mn-ea"/>
              <a:cs typeface="+mn-cs"/>
            </a:rPr>
            <a:t>令和５年度</a:t>
          </a:r>
          <a:r>
            <a:rPr kumimoji="1" lang="ja-JP" altLang="en-US" sz="1100">
              <a:solidFill>
                <a:schemeClr val="dk1"/>
              </a:solidFill>
              <a:effectLst/>
              <a:latin typeface="+mn-lt"/>
              <a:ea typeface="+mn-ea"/>
              <a:cs typeface="+mn-cs"/>
            </a:rPr>
            <a:t>以降</a:t>
          </a:r>
          <a:r>
            <a:rPr kumimoji="1" lang="ja-JP" altLang="ja-JP" sz="1100">
              <a:solidFill>
                <a:schemeClr val="dk1"/>
              </a:solidFill>
              <a:effectLst/>
              <a:latin typeface="+mn-lt"/>
              <a:ea typeface="+mn-ea"/>
              <a:cs typeface="+mn-cs"/>
            </a:rPr>
            <a:t>においてはその差が大きくなっていることから、引き続き事務の見直しや効率化を図り、物件費等経常経費の縮減に努めていく。</a:t>
          </a:r>
          <a:endParaRPr lang="ja-JP" altLang="ja-JP" sz="1400">
            <a:effectLst/>
          </a:endParaRPr>
        </a:p>
      </xdr:txBody>
    </xdr:sp>
    <xdr:clientData/>
  </xdr:twoCellAnchor>
  <xdr:oneCellAnchor>
    <xdr:from>
      <xdr:col>62</xdr:col>
      <xdr:colOff>6350</xdr:colOff>
      <xdr:row>69</xdr:row>
      <xdr:rowOff>107950</xdr:rowOff>
    </xdr:from>
    <xdr:ext cx="298543" cy="225703"/>
    <xdr:sp macro="" textlink="">
      <xdr:nvSpPr>
        <xdr:cNvPr id="403" name="テキスト ボックス 402"/>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4" name="直線コネクタ 403"/>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5" name="テキスト ボックス 404"/>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6" name="直線コネクタ 405"/>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7" name="テキスト ボックス 406"/>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8" name="直線コネクタ 407"/>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9" name="テキスト ボックス 408"/>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10" name="直線コネクタ 409"/>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11" name="テキスト ボックス 410"/>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12" name="直線コネクタ 411"/>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3" name="テキスト ボックス 412"/>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4" name="直線コネクタ 413"/>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5" name="テキスト ボックス 414"/>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6" name="直線コネクタ 415"/>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7" name="テキスト ボックス 416"/>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8" name="公債費以外グラフ枠"/>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72</xdr:row>
      <xdr:rowOff>77470</xdr:rowOff>
    </xdr:from>
    <xdr:to>
      <xdr:col>82</xdr:col>
      <xdr:colOff>107950</xdr:colOff>
      <xdr:row>81</xdr:row>
      <xdr:rowOff>149861</xdr:rowOff>
    </xdr:to>
    <xdr:cxnSp macro="">
      <xdr:nvCxnSpPr>
        <xdr:cNvPr id="419" name="直線コネクタ 418"/>
        <xdr:cNvCxnSpPr/>
      </xdr:nvCxnSpPr>
      <xdr:spPr>
        <a:xfrm flipV="1">
          <a:off x="16510000" y="12421870"/>
          <a:ext cx="0" cy="16154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121938</xdr:rowOff>
    </xdr:from>
    <xdr:ext cx="762000" cy="259045"/>
    <xdr:sp macro="" textlink="">
      <xdr:nvSpPr>
        <xdr:cNvPr id="420" name="公債費以外最小値テキスト"/>
        <xdr:cNvSpPr txBox="1"/>
      </xdr:nvSpPr>
      <xdr:spPr>
        <a:xfrm>
          <a:off x="16598900" y="140093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149861</xdr:rowOff>
    </xdr:from>
    <xdr:to>
      <xdr:col>82</xdr:col>
      <xdr:colOff>196850</xdr:colOff>
      <xdr:row>81</xdr:row>
      <xdr:rowOff>149861</xdr:rowOff>
    </xdr:to>
    <xdr:cxnSp macro="">
      <xdr:nvCxnSpPr>
        <xdr:cNvPr id="421" name="直線コネクタ 420"/>
        <xdr:cNvCxnSpPr/>
      </xdr:nvCxnSpPr>
      <xdr:spPr>
        <a:xfrm>
          <a:off x="16421100" y="140373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70</xdr:row>
      <xdr:rowOff>163847</xdr:rowOff>
    </xdr:from>
    <xdr:ext cx="762000" cy="259045"/>
    <xdr:sp macro="" textlink="">
      <xdr:nvSpPr>
        <xdr:cNvPr id="422" name="公債費以外最大値テキスト"/>
        <xdr:cNvSpPr txBox="1"/>
      </xdr:nvSpPr>
      <xdr:spPr>
        <a:xfrm>
          <a:off x="16598900" y="121653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72</xdr:row>
      <xdr:rowOff>77470</xdr:rowOff>
    </xdr:from>
    <xdr:to>
      <xdr:col>82</xdr:col>
      <xdr:colOff>196850</xdr:colOff>
      <xdr:row>72</xdr:row>
      <xdr:rowOff>77470</xdr:rowOff>
    </xdr:to>
    <xdr:cxnSp macro="">
      <xdr:nvCxnSpPr>
        <xdr:cNvPr id="423" name="直線コネクタ 422"/>
        <xdr:cNvCxnSpPr/>
      </xdr:nvCxnSpPr>
      <xdr:spPr>
        <a:xfrm>
          <a:off x="16421100" y="1242187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79</xdr:row>
      <xdr:rowOff>8889</xdr:rowOff>
    </xdr:from>
    <xdr:to>
      <xdr:col>82</xdr:col>
      <xdr:colOff>107950</xdr:colOff>
      <xdr:row>80</xdr:row>
      <xdr:rowOff>73661</xdr:rowOff>
    </xdr:to>
    <xdr:cxnSp macro="">
      <xdr:nvCxnSpPr>
        <xdr:cNvPr id="424" name="直線コネクタ 423"/>
        <xdr:cNvCxnSpPr/>
      </xdr:nvCxnSpPr>
      <xdr:spPr>
        <a:xfrm>
          <a:off x="15671800" y="13553439"/>
          <a:ext cx="838200" cy="2362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76</xdr:row>
      <xdr:rowOff>100347</xdr:rowOff>
    </xdr:from>
    <xdr:ext cx="762000" cy="259045"/>
    <xdr:sp macro="" textlink="">
      <xdr:nvSpPr>
        <xdr:cNvPr id="425" name="公債費以外平均値テキスト"/>
        <xdr:cNvSpPr txBox="1"/>
      </xdr:nvSpPr>
      <xdr:spPr>
        <a:xfrm>
          <a:off x="16598900" y="1313054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77</xdr:row>
      <xdr:rowOff>83820</xdr:rowOff>
    </xdr:from>
    <xdr:to>
      <xdr:col>82</xdr:col>
      <xdr:colOff>158750</xdr:colOff>
      <xdr:row>78</xdr:row>
      <xdr:rowOff>13970</xdr:rowOff>
    </xdr:to>
    <xdr:sp macro="" textlink="">
      <xdr:nvSpPr>
        <xdr:cNvPr id="426" name="フローチャート: 判断 425"/>
        <xdr:cNvSpPr/>
      </xdr:nvSpPr>
      <xdr:spPr>
        <a:xfrm>
          <a:off x="16459200" y="132854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77</xdr:row>
      <xdr:rowOff>168911</xdr:rowOff>
    </xdr:from>
    <xdr:to>
      <xdr:col>78</xdr:col>
      <xdr:colOff>69850</xdr:colOff>
      <xdr:row>79</xdr:row>
      <xdr:rowOff>8889</xdr:rowOff>
    </xdr:to>
    <xdr:cxnSp macro="">
      <xdr:nvCxnSpPr>
        <xdr:cNvPr id="427" name="直線コネクタ 426"/>
        <xdr:cNvCxnSpPr/>
      </xdr:nvCxnSpPr>
      <xdr:spPr>
        <a:xfrm>
          <a:off x="14782800" y="13370561"/>
          <a:ext cx="889000" cy="1828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77</xdr:row>
      <xdr:rowOff>64770</xdr:rowOff>
    </xdr:from>
    <xdr:to>
      <xdr:col>78</xdr:col>
      <xdr:colOff>120650</xdr:colOff>
      <xdr:row>77</xdr:row>
      <xdr:rowOff>166370</xdr:rowOff>
    </xdr:to>
    <xdr:sp macro="" textlink="">
      <xdr:nvSpPr>
        <xdr:cNvPr id="428" name="フローチャート: 判断 427"/>
        <xdr:cNvSpPr/>
      </xdr:nvSpPr>
      <xdr:spPr>
        <a:xfrm>
          <a:off x="15621000" y="13266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76</xdr:row>
      <xdr:rowOff>5097</xdr:rowOff>
    </xdr:from>
    <xdr:ext cx="736600" cy="259045"/>
    <xdr:sp macro="" textlink="">
      <xdr:nvSpPr>
        <xdr:cNvPr id="429" name="テキスト ボックス 428"/>
        <xdr:cNvSpPr txBox="1"/>
      </xdr:nvSpPr>
      <xdr:spPr>
        <a:xfrm>
          <a:off x="15290800" y="130352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77</xdr:row>
      <xdr:rowOff>115570</xdr:rowOff>
    </xdr:from>
    <xdr:to>
      <xdr:col>73</xdr:col>
      <xdr:colOff>180975</xdr:colOff>
      <xdr:row>77</xdr:row>
      <xdr:rowOff>168911</xdr:rowOff>
    </xdr:to>
    <xdr:cxnSp macro="">
      <xdr:nvCxnSpPr>
        <xdr:cNvPr id="430" name="直線コネクタ 429"/>
        <xdr:cNvCxnSpPr/>
      </xdr:nvCxnSpPr>
      <xdr:spPr>
        <a:xfrm>
          <a:off x="13893800" y="13317220"/>
          <a:ext cx="889000" cy="533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77</xdr:row>
      <xdr:rowOff>38100</xdr:rowOff>
    </xdr:from>
    <xdr:to>
      <xdr:col>74</xdr:col>
      <xdr:colOff>31750</xdr:colOff>
      <xdr:row>77</xdr:row>
      <xdr:rowOff>139700</xdr:rowOff>
    </xdr:to>
    <xdr:sp macro="" textlink="">
      <xdr:nvSpPr>
        <xdr:cNvPr id="431" name="フローチャート: 判断 430"/>
        <xdr:cNvSpPr/>
      </xdr:nvSpPr>
      <xdr:spPr>
        <a:xfrm>
          <a:off x="14732000" y="132397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75</xdr:row>
      <xdr:rowOff>149877</xdr:rowOff>
    </xdr:from>
    <xdr:ext cx="762000" cy="259045"/>
    <xdr:sp macro="" textlink="">
      <xdr:nvSpPr>
        <xdr:cNvPr id="432" name="テキスト ボックス 431"/>
        <xdr:cNvSpPr txBox="1"/>
      </xdr:nvSpPr>
      <xdr:spPr>
        <a:xfrm>
          <a:off x="14401800" y="13008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77</xdr:row>
      <xdr:rowOff>115570</xdr:rowOff>
    </xdr:from>
    <xdr:to>
      <xdr:col>69</xdr:col>
      <xdr:colOff>92075</xdr:colOff>
      <xdr:row>78</xdr:row>
      <xdr:rowOff>66039</xdr:rowOff>
    </xdr:to>
    <xdr:cxnSp macro="">
      <xdr:nvCxnSpPr>
        <xdr:cNvPr id="433" name="直線コネクタ 432"/>
        <xdr:cNvCxnSpPr/>
      </xdr:nvCxnSpPr>
      <xdr:spPr>
        <a:xfrm flipV="1">
          <a:off x="13004800" y="13317220"/>
          <a:ext cx="889000" cy="1219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76</xdr:row>
      <xdr:rowOff>102870</xdr:rowOff>
    </xdr:from>
    <xdr:to>
      <xdr:col>69</xdr:col>
      <xdr:colOff>142875</xdr:colOff>
      <xdr:row>77</xdr:row>
      <xdr:rowOff>33020</xdr:rowOff>
    </xdr:to>
    <xdr:sp macro="" textlink="">
      <xdr:nvSpPr>
        <xdr:cNvPr id="434" name="フローチャート: 判断 433"/>
        <xdr:cNvSpPr/>
      </xdr:nvSpPr>
      <xdr:spPr>
        <a:xfrm>
          <a:off x="13843000" y="131330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75</xdr:row>
      <xdr:rowOff>43197</xdr:rowOff>
    </xdr:from>
    <xdr:ext cx="762000" cy="259045"/>
    <xdr:sp macro="" textlink="">
      <xdr:nvSpPr>
        <xdr:cNvPr id="435" name="テキスト ボックス 434"/>
        <xdr:cNvSpPr txBox="1"/>
      </xdr:nvSpPr>
      <xdr:spPr>
        <a:xfrm>
          <a:off x="13512800" y="129019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11430</xdr:rowOff>
    </xdr:from>
    <xdr:to>
      <xdr:col>65</xdr:col>
      <xdr:colOff>53975</xdr:colOff>
      <xdr:row>78</xdr:row>
      <xdr:rowOff>113030</xdr:rowOff>
    </xdr:to>
    <xdr:sp macro="" textlink="">
      <xdr:nvSpPr>
        <xdr:cNvPr id="436" name="フローチャート: 判断 435"/>
        <xdr:cNvSpPr/>
      </xdr:nvSpPr>
      <xdr:spPr>
        <a:xfrm>
          <a:off x="12954000" y="133845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76</xdr:row>
      <xdr:rowOff>123207</xdr:rowOff>
    </xdr:from>
    <xdr:ext cx="762000" cy="259045"/>
    <xdr:sp macro="" textlink="">
      <xdr:nvSpPr>
        <xdr:cNvPr id="437" name="テキスト ボックス 436"/>
        <xdr:cNvSpPr txBox="1"/>
      </xdr:nvSpPr>
      <xdr:spPr>
        <a:xfrm>
          <a:off x="12623800" y="131534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8" name="テキスト ボックス 437"/>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9" name="テキスト ボックス 438"/>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40" name="テキスト ボックス 439"/>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41" name="テキスト ボックス 440"/>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42" name="テキスト ボックス 441"/>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80</xdr:row>
      <xdr:rowOff>22861</xdr:rowOff>
    </xdr:from>
    <xdr:to>
      <xdr:col>82</xdr:col>
      <xdr:colOff>158750</xdr:colOff>
      <xdr:row>80</xdr:row>
      <xdr:rowOff>124461</xdr:rowOff>
    </xdr:to>
    <xdr:sp macro="" textlink="">
      <xdr:nvSpPr>
        <xdr:cNvPr id="443" name="楕円 442"/>
        <xdr:cNvSpPr/>
      </xdr:nvSpPr>
      <xdr:spPr>
        <a:xfrm>
          <a:off x="16459200" y="137388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79</xdr:row>
      <xdr:rowOff>166388</xdr:rowOff>
    </xdr:from>
    <xdr:ext cx="762000" cy="259045"/>
    <xdr:sp macro="" textlink="">
      <xdr:nvSpPr>
        <xdr:cNvPr id="444" name="公債費以外該当値テキスト"/>
        <xdr:cNvSpPr txBox="1"/>
      </xdr:nvSpPr>
      <xdr:spPr>
        <a:xfrm>
          <a:off x="16598900" y="137109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78</xdr:row>
      <xdr:rowOff>129539</xdr:rowOff>
    </xdr:from>
    <xdr:to>
      <xdr:col>78</xdr:col>
      <xdr:colOff>120650</xdr:colOff>
      <xdr:row>79</xdr:row>
      <xdr:rowOff>59689</xdr:rowOff>
    </xdr:to>
    <xdr:sp macro="" textlink="">
      <xdr:nvSpPr>
        <xdr:cNvPr id="445" name="楕円 444"/>
        <xdr:cNvSpPr/>
      </xdr:nvSpPr>
      <xdr:spPr>
        <a:xfrm>
          <a:off x="15621000" y="135026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79</xdr:row>
      <xdr:rowOff>44466</xdr:rowOff>
    </xdr:from>
    <xdr:ext cx="736600" cy="259045"/>
    <xdr:sp macro="" textlink="">
      <xdr:nvSpPr>
        <xdr:cNvPr id="446" name="テキスト ボックス 445"/>
        <xdr:cNvSpPr txBox="1"/>
      </xdr:nvSpPr>
      <xdr:spPr>
        <a:xfrm>
          <a:off x="15290800" y="1358901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77</xdr:row>
      <xdr:rowOff>118111</xdr:rowOff>
    </xdr:from>
    <xdr:to>
      <xdr:col>74</xdr:col>
      <xdr:colOff>31750</xdr:colOff>
      <xdr:row>78</xdr:row>
      <xdr:rowOff>48261</xdr:rowOff>
    </xdr:to>
    <xdr:sp macro="" textlink="">
      <xdr:nvSpPr>
        <xdr:cNvPr id="447" name="楕円 446"/>
        <xdr:cNvSpPr/>
      </xdr:nvSpPr>
      <xdr:spPr>
        <a:xfrm>
          <a:off x="14732000" y="133197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78</xdr:row>
      <xdr:rowOff>33038</xdr:rowOff>
    </xdr:from>
    <xdr:ext cx="762000" cy="259045"/>
    <xdr:sp macro="" textlink="">
      <xdr:nvSpPr>
        <xdr:cNvPr id="448" name="テキスト ボックス 447"/>
        <xdr:cNvSpPr txBox="1"/>
      </xdr:nvSpPr>
      <xdr:spPr>
        <a:xfrm>
          <a:off x="14401800" y="134061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72.6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77</xdr:row>
      <xdr:rowOff>64770</xdr:rowOff>
    </xdr:from>
    <xdr:to>
      <xdr:col>69</xdr:col>
      <xdr:colOff>142875</xdr:colOff>
      <xdr:row>77</xdr:row>
      <xdr:rowOff>166370</xdr:rowOff>
    </xdr:to>
    <xdr:sp macro="" textlink="">
      <xdr:nvSpPr>
        <xdr:cNvPr id="449" name="楕円 448"/>
        <xdr:cNvSpPr/>
      </xdr:nvSpPr>
      <xdr:spPr>
        <a:xfrm>
          <a:off x="13843000" y="132664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77</xdr:row>
      <xdr:rowOff>151147</xdr:rowOff>
    </xdr:from>
    <xdr:ext cx="762000" cy="259045"/>
    <xdr:sp macro="" textlink="">
      <xdr:nvSpPr>
        <xdr:cNvPr id="450" name="テキスト ボックス 449"/>
        <xdr:cNvSpPr txBox="1"/>
      </xdr:nvSpPr>
      <xdr:spPr>
        <a:xfrm>
          <a:off x="13512800" y="13352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78</xdr:row>
      <xdr:rowOff>15239</xdr:rowOff>
    </xdr:from>
    <xdr:to>
      <xdr:col>65</xdr:col>
      <xdr:colOff>53975</xdr:colOff>
      <xdr:row>78</xdr:row>
      <xdr:rowOff>116839</xdr:rowOff>
    </xdr:to>
    <xdr:sp macro="" textlink="">
      <xdr:nvSpPr>
        <xdr:cNvPr id="451" name="楕円 450"/>
        <xdr:cNvSpPr/>
      </xdr:nvSpPr>
      <xdr:spPr>
        <a:xfrm>
          <a:off x="12954000" y="133883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78</xdr:row>
      <xdr:rowOff>101616</xdr:rowOff>
    </xdr:from>
    <xdr:ext cx="762000" cy="259045"/>
    <xdr:sp macro="" textlink="">
      <xdr:nvSpPr>
        <xdr:cNvPr id="452" name="テキスト ボックス 451"/>
        <xdr:cNvSpPr txBox="1"/>
      </xdr:nvSpPr>
      <xdr:spPr>
        <a:xfrm>
          <a:off x="12623800" y="134747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北海道江差町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19</xdr:row>
      <xdr:rowOff>60325</xdr:rowOff>
    </xdr:from>
    <xdr:to>
      <xdr:col>33</xdr:col>
      <xdr:colOff>114300</xdr:colOff>
      <xdr:row>19</xdr:row>
      <xdr:rowOff>60325</xdr:rowOff>
    </xdr:to>
    <xdr:cxnSp macro="">
      <xdr:nvCxnSpPr>
        <xdr:cNvPr id="32" name="直線コネクタ 31"/>
        <xdr:cNvCxnSpPr/>
      </xdr:nvCxnSpPr>
      <xdr:spPr bwMode="auto">
        <a:xfrm>
          <a:off x="2159000" y="336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18</xdr:row>
      <xdr:rowOff>89552</xdr:rowOff>
    </xdr:from>
    <xdr:ext cx="762000" cy="259045"/>
    <xdr:sp macro="" textlink="">
      <xdr:nvSpPr>
        <xdr:cNvPr id="33" name="テキスト ボックス 32"/>
        <xdr:cNvSpPr txBox="1"/>
      </xdr:nvSpPr>
      <xdr:spPr>
        <a:xfrm>
          <a:off x="1384300" y="322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4" name="直線コネクタ 33"/>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5" name="テキスト ボックス 34"/>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12</xdr:row>
      <xdr:rowOff>117475</xdr:rowOff>
    </xdr:from>
    <xdr:to>
      <xdr:col>33</xdr:col>
      <xdr:colOff>114300</xdr:colOff>
      <xdr:row>12</xdr:row>
      <xdr:rowOff>117475</xdr:rowOff>
    </xdr:to>
    <xdr:cxnSp macro="">
      <xdr:nvCxnSpPr>
        <xdr:cNvPr id="36" name="直線コネクタ 35"/>
        <xdr:cNvCxnSpPr/>
      </xdr:nvCxnSpPr>
      <xdr:spPr bwMode="auto">
        <a:xfrm>
          <a:off x="2159000" y="222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11</xdr:row>
      <xdr:rowOff>146702</xdr:rowOff>
    </xdr:from>
    <xdr:ext cx="762000" cy="259045"/>
    <xdr:sp macro="" textlink="">
      <xdr:nvSpPr>
        <xdr:cNvPr id="37" name="テキスト ボックス 36"/>
        <xdr:cNvSpPr txBox="1"/>
      </xdr:nvSpPr>
      <xdr:spPr>
        <a:xfrm>
          <a:off x="1384300" y="208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38" name="直線コネクタ 37"/>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39" name="テキスト ボックス 38"/>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0" name="人口1人当たり決算額の推移グラフ枠130"/>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12</xdr:row>
      <xdr:rowOff>127208</xdr:rowOff>
    </xdr:from>
    <xdr:to>
      <xdr:col>29</xdr:col>
      <xdr:colOff>127000</xdr:colOff>
      <xdr:row>19</xdr:row>
      <xdr:rowOff>80316</xdr:rowOff>
    </xdr:to>
    <xdr:cxnSp macro="">
      <xdr:nvCxnSpPr>
        <xdr:cNvPr id="41" name="直線コネクタ 40"/>
        <xdr:cNvCxnSpPr/>
      </xdr:nvCxnSpPr>
      <xdr:spPr bwMode="auto">
        <a:xfrm flipV="1">
          <a:off x="5651500" y="2232233"/>
          <a:ext cx="0" cy="1153258"/>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19</xdr:row>
      <xdr:rowOff>52393</xdr:rowOff>
    </xdr:from>
    <xdr:ext cx="762000" cy="259045"/>
    <xdr:sp macro="" textlink="">
      <xdr:nvSpPr>
        <xdr:cNvPr id="42" name="人口1人当たり決算額の推移最小値テキスト130"/>
        <xdr:cNvSpPr txBox="1"/>
      </xdr:nvSpPr>
      <xdr:spPr>
        <a:xfrm>
          <a:off x="5740400" y="335756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96,502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19</xdr:row>
      <xdr:rowOff>80316</xdr:rowOff>
    </xdr:from>
    <xdr:to>
      <xdr:col>30</xdr:col>
      <xdr:colOff>25400</xdr:colOff>
      <xdr:row>19</xdr:row>
      <xdr:rowOff>80316</xdr:rowOff>
    </xdr:to>
    <xdr:cxnSp macro="">
      <xdr:nvCxnSpPr>
        <xdr:cNvPr id="43" name="直線コネクタ 42"/>
        <xdr:cNvCxnSpPr/>
      </xdr:nvCxnSpPr>
      <xdr:spPr bwMode="auto">
        <a:xfrm>
          <a:off x="5562600" y="3385491"/>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42135</xdr:rowOff>
    </xdr:from>
    <xdr:ext cx="762000" cy="259045"/>
    <xdr:sp macro="" textlink="">
      <xdr:nvSpPr>
        <xdr:cNvPr id="44" name="人口1人当たり決算額の推移最大値テキスト130"/>
        <xdr:cNvSpPr txBox="1"/>
      </xdr:nvSpPr>
      <xdr:spPr>
        <a:xfrm>
          <a:off x="5740400" y="19757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298,297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12</xdr:row>
      <xdr:rowOff>127208</xdr:rowOff>
    </xdr:from>
    <xdr:to>
      <xdr:col>30</xdr:col>
      <xdr:colOff>25400</xdr:colOff>
      <xdr:row>12</xdr:row>
      <xdr:rowOff>127208</xdr:rowOff>
    </xdr:to>
    <xdr:cxnSp macro="">
      <xdr:nvCxnSpPr>
        <xdr:cNvPr id="45" name="直線コネクタ 44"/>
        <xdr:cNvCxnSpPr/>
      </xdr:nvCxnSpPr>
      <xdr:spPr bwMode="auto">
        <a:xfrm>
          <a:off x="5562600" y="223223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16</xdr:row>
      <xdr:rowOff>39882</xdr:rowOff>
    </xdr:from>
    <xdr:to>
      <xdr:col>29</xdr:col>
      <xdr:colOff>127000</xdr:colOff>
      <xdr:row>16</xdr:row>
      <xdr:rowOff>109868</xdr:rowOff>
    </xdr:to>
    <xdr:cxnSp macro="">
      <xdr:nvCxnSpPr>
        <xdr:cNvPr id="46" name="直線コネクタ 45"/>
        <xdr:cNvCxnSpPr/>
      </xdr:nvCxnSpPr>
      <xdr:spPr bwMode="auto">
        <a:xfrm flipV="1">
          <a:off x="5003800" y="2830707"/>
          <a:ext cx="647700" cy="6998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16</xdr:row>
      <xdr:rowOff>49468</xdr:rowOff>
    </xdr:from>
    <xdr:ext cx="762000" cy="259045"/>
    <xdr:sp macro="" textlink="">
      <xdr:nvSpPr>
        <xdr:cNvPr id="47" name="人口1人当たり決算額の推移平均値テキスト130"/>
        <xdr:cNvSpPr txBox="1"/>
      </xdr:nvSpPr>
      <xdr:spPr>
        <a:xfrm>
          <a:off x="5740400" y="2840293"/>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178,125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16</xdr:row>
      <xdr:rowOff>77391</xdr:rowOff>
    </xdr:from>
    <xdr:to>
      <xdr:col>29</xdr:col>
      <xdr:colOff>177800</xdr:colOff>
      <xdr:row>17</xdr:row>
      <xdr:rowOff>7541</xdr:rowOff>
    </xdr:to>
    <xdr:sp macro="" textlink="">
      <xdr:nvSpPr>
        <xdr:cNvPr id="48" name="フローチャート: 判断 47"/>
        <xdr:cNvSpPr/>
      </xdr:nvSpPr>
      <xdr:spPr bwMode="auto">
        <a:xfrm>
          <a:off x="5600700" y="286821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16</xdr:row>
      <xdr:rowOff>109868</xdr:rowOff>
    </xdr:from>
    <xdr:to>
      <xdr:col>26</xdr:col>
      <xdr:colOff>50800</xdr:colOff>
      <xdr:row>16</xdr:row>
      <xdr:rowOff>160629</xdr:rowOff>
    </xdr:to>
    <xdr:cxnSp macro="">
      <xdr:nvCxnSpPr>
        <xdr:cNvPr id="49" name="直線コネクタ 48"/>
        <xdr:cNvCxnSpPr/>
      </xdr:nvCxnSpPr>
      <xdr:spPr bwMode="auto">
        <a:xfrm flipV="1">
          <a:off x="4305300" y="2900693"/>
          <a:ext cx="698500" cy="5076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16</xdr:row>
      <xdr:rowOff>159081</xdr:rowOff>
    </xdr:from>
    <xdr:to>
      <xdr:col>26</xdr:col>
      <xdr:colOff>101600</xdr:colOff>
      <xdr:row>17</xdr:row>
      <xdr:rowOff>89231</xdr:rowOff>
    </xdr:to>
    <xdr:sp macro="" textlink="">
      <xdr:nvSpPr>
        <xdr:cNvPr id="50" name="フローチャート: 判断 49"/>
        <xdr:cNvSpPr/>
      </xdr:nvSpPr>
      <xdr:spPr bwMode="auto">
        <a:xfrm>
          <a:off x="4953000" y="294990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74008</xdr:rowOff>
    </xdr:from>
    <xdr:ext cx="736600" cy="259045"/>
    <xdr:sp macro="" textlink="">
      <xdr:nvSpPr>
        <xdr:cNvPr id="51" name="テキスト ボックス 50"/>
        <xdr:cNvSpPr txBox="1"/>
      </xdr:nvSpPr>
      <xdr:spPr>
        <a:xfrm>
          <a:off x="4622800" y="30362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163,831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16</xdr:row>
      <xdr:rowOff>160629</xdr:rowOff>
    </xdr:from>
    <xdr:to>
      <xdr:col>22</xdr:col>
      <xdr:colOff>114300</xdr:colOff>
      <xdr:row>17</xdr:row>
      <xdr:rowOff>49975</xdr:rowOff>
    </xdr:to>
    <xdr:cxnSp macro="">
      <xdr:nvCxnSpPr>
        <xdr:cNvPr id="52" name="直線コネクタ 51"/>
        <xdr:cNvCxnSpPr/>
      </xdr:nvCxnSpPr>
      <xdr:spPr bwMode="auto">
        <a:xfrm flipV="1">
          <a:off x="3606800" y="2951454"/>
          <a:ext cx="698500" cy="60796"/>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17</xdr:row>
      <xdr:rowOff>27150</xdr:rowOff>
    </xdr:from>
    <xdr:to>
      <xdr:col>22</xdr:col>
      <xdr:colOff>165100</xdr:colOff>
      <xdr:row>17</xdr:row>
      <xdr:rowOff>128750</xdr:rowOff>
    </xdr:to>
    <xdr:sp macro="" textlink="">
      <xdr:nvSpPr>
        <xdr:cNvPr id="53" name="フローチャート: 判断 52"/>
        <xdr:cNvSpPr/>
      </xdr:nvSpPr>
      <xdr:spPr bwMode="auto">
        <a:xfrm>
          <a:off x="4254500" y="2989425"/>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113527</xdr:rowOff>
    </xdr:from>
    <xdr:ext cx="762000" cy="259045"/>
    <xdr:sp macro="" textlink="">
      <xdr:nvSpPr>
        <xdr:cNvPr id="54" name="テキスト ボックス 53"/>
        <xdr:cNvSpPr txBox="1"/>
      </xdr:nvSpPr>
      <xdr:spPr>
        <a:xfrm>
          <a:off x="3924300" y="30758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156,916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17</xdr:row>
      <xdr:rowOff>49975</xdr:rowOff>
    </xdr:from>
    <xdr:to>
      <xdr:col>18</xdr:col>
      <xdr:colOff>177800</xdr:colOff>
      <xdr:row>17</xdr:row>
      <xdr:rowOff>105182</xdr:rowOff>
    </xdr:to>
    <xdr:cxnSp macro="">
      <xdr:nvCxnSpPr>
        <xdr:cNvPr id="55" name="直線コネクタ 54"/>
        <xdr:cNvCxnSpPr/>
      </xdr:nvCxnSpPr>
      <xdr:spPr bwMode="auto">
        <a:xfrm flipV="1">
          <a:off x="2908300" y="3012250"/>
          <a:ext cx="698500" cy="552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17</xdr:row>
      <xdr:rowOff>40386</xdr:rowOff>
    </xdr:from>
    <xdr:to>
      <xdr:col>19</xdr:col>
      <xdr:colOff>38100</xdr:colOff>
      <xdr:row>17</xdr:row>
      <xdr:rowOff>141986</xdr:rowOff>
    </xdr:to>
    <xdr:sp macro="" textlink="">
      <xdr:nvSpPr>
        <xdr:cNvPr id="56" name="フローチャート: 判断 55"/>
        <xdr:cNvSpPr/>
      </xdr:nvSpPr>
      <xdr:spPr bwMode="auto">
        <a:xfrm>
          <a:off x="3556000" y="300266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126763</xdr:rowOff>
    </xdr:from>
    <xdr:ext cx="762000" cy="259045"/>
    <xdr:sp macro="" textlink="">
      <xdr:nvSpPr>
        <xdr:cNvPr id="57" name="テキスト ボックス 56"/>
        <xdr:cNvSpPr txBox="1"/>
      </xdr:nvSpPr>
      <xdr:spPr>
        <a:xfrm>
          <a:off x="3225800" y="308903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154,600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69167</xdr:rowOff>
    </xdr:from>
    <xdr:to>
      <xdr:col>15</xdr:col>
      <xdr:colOff>101600</xdr:colOff>
      <xdr:row>17</xdr:row>
      <xdr:rowOff>170767</xdr:rowOff>
    </xdr:to>
    <xdr:sp macro="" textlink="">
      <xdr:nvSpPr>
        <xdr:cNvPr id="58" name="フローチャート: 判断 57"/>
        <xdr:cNvSpPr/>
      </xdr:nvSpPr>
      <xdr:spPr bwMode="auto">
        <a:xfrm>
          <a:off x="2857500" y="3031442"/>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155544</xdr:rowOff>
    </xdr:from>
    <xdr:ext cx="762000" cy="259045"/>
    <xdr:sp macro="" textlink="">
      <xdr:nvSpPr>
        <xdr:cNvPr id="59" name="テキスト ボックス 58"/>
        <xdr:cNvSpPr txBox="1"/>
      </xdr:nvSpPr>
      <xdr:spPr>
        <a:xfrm>
          <a:off x="2527300" y="311781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149,564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0" name="テキスト ボックス 59"/>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1" name="テキスト ボックス 60"/>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2" name="テキスト ボックス 61"/>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3" name="テキスト ボックス 62"/>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4" name="テキスト ボックス 63"/>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15</xdr:row>
      <xdr:rowOff>160532</xdr:rowOff>
    </xdr:from>
    <xdr:to>
      <xdr:col>29</xdr:col>
      <xdr:colOff>177800</xdr:colOff>
      <xdr:row>16</xdr:row>
      <xdr:rowOff>90682</xdr:rowOff>
    </xdr:to>
    <xdr:sp macro="" textlink="">
      <xdr:nvSpPr>
        <xdr:cNvPr id="65" name="楕円 64"/>
        <xdr:cNvSpPr/>
      </xdr:nvSpPr>
      <xdr:spPr bwMode="auto">
        <a:xfrm>
          <a:off x="5600700" y="277990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15</xdr:row>
      <xdr:rowOff>5609</xdr:rowOff>
    </xdr:from>
    <xdr:ext cx="762000" cy="259045"/>
    <xdr:sp macro="" textlink="">
      <xdr:nvSpPr>
        <xdr:cNvPr id="66" name="人口1人当たり決算額の推移該当値テキスト130"/>
        <xdr:cNvSpPr txBox="1"/>
      </xdr:nvSpPr>
      <xdr:spPr>
        <a:xfrm>
          <a:off x="5740400" y="26249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193,577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16</xdr:row>
      <xdr:rowOff>59068</xdr:rowOff>
    </xdr:from>
    <xdr:to>
      <xdr:col>26</xdr:col>
      <xdr:colOff>101600</xdr:colOff>
      <xdr:row>16</xdr:row>
      <xdr:rowOff>160668</xdr:rowOff>
    </xdr:to>
    <xdr:sp macro="" textlink="">
      <xdr:nvSpPr>
        <xdr:cNvPr id="67" name="楕円 66"/>
        <xdr:cNvSpPr/>
      </xdr:nvSpPr>
      <xdr:spPr bwMode="auto">
        <a:xfrm>
          <a:off x="4953000" y="284989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14</xdr:row>
      <xdr:rowOff>170845</xdr:rowOff>
    </xdr:from>
    <xdr:ext cx="736600" cy="259045"/>
    <xdr:sp macro="" textlink="">
      <xdr:nvSpPr>
        <xdr:cNvPr id="68" name="テキスト ボックス 67"/>
        <xdr:cNvSpPr txBox="1"/>
      </xdr:nvSpPr>
      <xdr:spPr>
        <a:xfrm>
          <a:off x="4622800" y="261877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181,331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16</xdr:row>
      <xdr:rowOff>109829</xdr:rowOff>
    </xdr:from>
    <xdr:to>
      <xdr:col>22</xdr:col>
      <xdr:colOff>165100</xdr:colOff>
      <xdr:row>17</xdr:row>
      <xdr:rowOff>39979</xdr:rowOff>
    </xdr:to>
    <xdr:sp macro="" textlink="">
      <xdr:nvSpPr>
        <xdr:cNvPr id="69" name="楕円 68"/>
        <xdr:cNvSpPr/>
      </xdr:nvSpPr>
      <xdr:spPr bwMode="auto">
        <a:xfrm>
          <a:off x="4254500" y="290065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15</xdr:row>
      <xdr:rowOff>50156</xdr:rowOff>
    </xdr:from>
    <xdr:ext cx="762000" cy="259045"/>
    <xdr:sp macro="" textlink="">
      <xdr:nvSpPr>
        <xdr:cNvPr id="70" name="テキスト ボックス 69"/>
        <xdr:cNvSpPr txBox="1"/>
      </xdr:nvSpPr>
      <xdr:spPr>
        <a:xfrm>
          <a:off x="3924300" y="266953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172,449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16</xdr:row>
      <xdr:rowOff>170625</xdr:rowOff>
    </xdr:from>
    <xdr:to>
      <xdr:col>19</xdr:col>
      <xdr:colOff>38100</xdr:colOff>
      <xdr:row>17</xdr:row>
      <xdr:rowOff>100775</xdr:rowOff>
    </xdr:to>
    <xdr:sp macro="" textlink="">
      <xdr:nvSpPr>
        <xdr:cNvPr id="71" name="楕円 70"/>
        <xdr:cNvSpPr/>
      </xdr:nvSpPr>
      <xdr:spPr bwMode="auto">
        <a:xfrm>
          <a:off x="3556000" y="29614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15</xdr:row>
      <xdr:rowOff>110952</xdr:rowOff>
    </xdr:from>
    <xdr:ext cx="762000" cy="259045"/>
    <xdr:sp macro="" textlink="">
      <xdr:nvSpPr>
        <xdr:cNvPr id="72" name="テキスト ボックス 71"/>
        <xdr:cNvSpPr txBox="1"/>
      </xdr:nvSpPr>
      <xdr:spPr>
        <a:xfrm>
          <a:off x="3225800" y="2730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161,811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17</xdr:row>
      <xdr:rowOff>54382</xdr:rowOff>
    </xdr:from>
    <xdr:to>
      <xdr:col>15</xdr:col>
      <xdr:colOff>101600</xdr:colOff>
      <xdr:row>17</xdr:row>
      <xdr:rowOff>155982</xdr:rowOff>
    </xdr:to>
    <xdr:sp macro="" textlink="">
      <xdr:nvSpPr>
        <xdr:cNvPr id="73" name="楕円 72"/>
        <xdr:cNvSpPr/>
      </xdr:nvSpPr>
      <xdr:spPr bwMode="auto">
        <a:xfrm>
          <a:off x="2857500" y="301665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15</xdr:row>
      <xdr:rowOff>166159</xdr:rowOff>
    </xdr:from>
    <xdr:ext cx="762000" cy="259045"/>
    <xdr:sp macro="" textlink="">
      <xdr:nvSpPr>
        <xdr:cNvPr id="74" name="テキスト ボックス 73"/>
        <xdr:cNvSpPr txBox="1"/>
      </xdr:nvSpPr>
      <xdr:spPr>
        <a:xfrm>
          <a:off x="2527300" y="27855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152,151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5" name="正方形/長方形 74"/>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76" name="角丸四角形 75"/>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77" name="正方形/長方形 76"/>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78" name="正方形/長方形 77"/>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79" name="正方形/長方形 78"/>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0" name="直線コネクタ 79"/>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1" name="直線コネクタ 80"/>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2" name="直線コネクタ 81"/>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3" name="直線コネクタ 82"/>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4" name="直線コネクタ 83"/>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5" name="楕円 84"/>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86" name="フローチャート: 判断 85"/>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87" name="正方形/長方形 86"/>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88" name="テキスト ボックス 87"/>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89" name="直線コネクタ 88"/>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88900</xdr:rowOff>
    </xdr:from>
    <xdr:to>
      <xdr:col>33</xdr:col>
      <xdr:colOff>114300</xdr:colOff>
      <xdr:row>38</xdr:row>
      <xdr:rowOff>88900</xdr:rowOff>
    </xdr:to>
    <xdr:cxnSp macro="">
      <xdr:nvCxnSpPr>
        <xdr:cNvPr id="90" name="直線コネクタ 89"/>
        <xdr:cNvCxnSpPr/>
      </xdr:nvCxnSpPr>
      <xdr:spPr bwMode="auto">
        <a:xfrm>
          <a:off x="2159000" y="7556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37</xdr:row>
      <xdr:rowOff>289577</xdr:rowOff>
    </xdr:from>
    <xdr:ext cx="762000" cy="259045"/>
    <xdr:sp macro="" textlink="">
      <xdr:nvSpPr>
        <xdr:cNvPr id="91" name="テキスト ボックス 90"/>
        <xdr:cNvSpPr txBox="1"/>
      </xdr:nvSpPr>
      <xdr:spPr>
        <a:xfrm>
          <a:off x="1384300" y="7414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37</xdr:row>
      <xdr:rowOff>50800</xdr:rowOff>
    </xdr:from>
    <xdr:to>
      <xdr:col>33</xdr:col>
      <xdr:colOff>114300</xdr:colOff>
      <xdr:row>37</xdr:row>
      <xdr:rowOff>50800</xdr:rowOff>
    </xdr:to>
    <xdr:cxnSp macro="">
      <xdr:nvCxnSpPr>
        <xdr:cNvPr id="92" name="直線コネクタ 91"/>
        <xdr:cNvCxnSpPr/>
      </xdr:nvCxnSpPr>
      <xdr:spPr bwMode="auto">
        <a:xfrm>
          <a:off x="2159000" y="7175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36</xdr:row>
      <xdr:rowOff>80027</xdr:rowOff>
    </xdr:from>
    <xdr:ext cx="762000" cy="259045"/>
    <xdr:sp macro="" textlink="">
      <xdr:nvSpPr>
        <xdr:cNvPr id="93" name="テキスト ボックス 92"/>
        <xdr:cNvSpPr txBox="1"/>
      </xdr:nvSpPr>
      <xdr:spPr>
        <a:xfrm>
          <a:off x="1384300" y="7033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35</xdr:row>
      <xdr:rowOff>184150</xdr:rowOff>
    </xdr:from>
    <xdr:to>
      <xdr:col>33</xdr:col>
      <xdr:colOff>114300</xdr:colOff>
      <xdr:row>35</xdr:row>
      <xdr:rowOff>184150</xdr:rowOff>
    </xdr:to>
    <xdr:cxnSp macro="">
      <xdr:nvCxnSpPr>
        <xdr:cNvPr id="94" name="直線コネクタ 93"/>
        <xdr:cNvCxnSpPr/>
      </xdr:nvCxnSpPr>
      <xdr:spPr bwMode="auto">
        <a:xfrm>
          <a:off x="2159000" y="6794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41927</xdr:rowOff>
    </xdr:from>
    <xdr:ext cx="762000" cy="259045"/>
    <xdr:sp macro="" textlink="">
      <xdr:nvSpPr>
        <xdr:cNvPr id="95" name="テキスト ボックス 94"/>
        <xdr:cNvSpPr txBox="1"/>
      </xdr:nvSpPr>
      <xdr:spPr>
        <a:xfrm>
          <a:off x="1384300" y="6652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146050</xdr:rowOff>
    </xdr:from>
    <xdr:to>
      <xdr:col>33</xdr:col>
      <xdr:colOff>114300</xdr:colOff>
      <xdr:row>34</xdr:row>
      <xdr:rowOff>146050</xdr:rowOff>
    </xdr:to>
    <xdr:cxnSp macro="">
      <xdr:nvCxnSpPr>
        <xdr:cNvPr id="96" name="直線コネクタ 95"/>
        <xdr:cNvCxnSpPr/>
      </xdr:nvCxnSpPr>
      <xdr:spPr bwMode="auto">
        <a:xfrm>
          <a:off x="2159000" y="6413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3827</xdr:rowOff>
    </xdr:from>
    <xdr:ext cx="762000" cy="259045"/>
    <xdr:sp macro="" textlink="">
      <xdr:nvSpPr>
        <xdr:cNvPr id="97" name="テキスト ボックス 96"/>
        <xdr:cNvSpPr txBox="1"/>
      </xdr:nvSpPr>
      <xdr:spPr>
        <a:xfrm>
          <a:off x="1384300" y="6271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107950</xdr:rowOff>
    </xdr:from>
    <xdr:to>
      <xdr:col>33</xdr:col>
      <xdr:colOff>114300</xdr:colOff>
      <xdr:row>33</xdr:row>
      <xdr:rowOff>107950</xdr:rowOff>
    </xdr:to>
    <xdr:cxnSp macro="">
      <xdr:nvCxnSpPr>
        <xdr:cNvPr id="98" name="直線コネクタ 97"/>
        <xdr:cNvCxnSpPr/>
      </xdr:nvCxnSpPr>
      <xdr:spPr bwMode="auto">
        <a:xfrm>
          <a:off x="2159000" y="6032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32</xdr:row>
      <xdr:rowOff>137177</xdr:rowOff>
    </xdr:from>
    <xdr:ext cx="762000" cy="259045"/>
    <xdr:sp macro="" textlink="">
      <xdr:nvSpPr>
        <xdr:cNvPr id="99" name="テキスト ボックス 98"/>
        <xdr:cNvSpPr txBox="1"/>
      </xdr:nvSpPr>
      <xdr:spPr>
        <a:xfrm>
          <a:off x="1384300" y="5890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0" name="直線コネクタ 99"/>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1" name="テキスト ボックス 100"/>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2" name="人口1人当たり決算額の推移グラフ枠445"/>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329793</xdr:rowOff>
    </xdr:from>
    <xdr:to>
      <xdr:col>29</xdr:col>
      <xdr:colOff>127000</xdr:colOff>
      <xdr:row>38</xdr:row>
      <xdr:rowOff>118949</xdr:rowOff>
    </xdr:to>
    <xdr:cxnSp macro="">
      <xdr:nvCxnSpPr>
        <xdr:cNvPr id="103" name="直線コネクタ 102"/>
        <xdr:cNvCxnSpPr/>
      </xdr:nvCxnSpPr>
      <xdr:spPr bwMode="auto">
        <a:xfrm flipV="1">
          <a:off x="5651500" y="6254343"/>
          <a:ext cx="0" cy="1332206"/>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38</xdr:row>
      <xdr:rowOff>91026</xdr:rowOff>
    </xdr:from>
    <xdr:ext cx="762000" cy="259045"/>
    <xdr:sp macro="" textlink="">
      <xdr:nvSpPr>
        <xdr:cNvPr id="104" name="人口1人当たり決算額の推移最小値テキスト445"/>
        <xdr:cNvSpPr txBox="1"/>
      </xdr:nvSpPr>
      <xdr:spPr>
        <a:xfrm>
          <a:off x="5740400" y="755862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38</xdr:row>
      <xdr:rowOff>118949</xdr:rowOff>
    </xdr:from>
    <xdr:to>
      <xdr:col>30</xdr:col>
      <xdr:colOff>25400</xdr:colOff>
      <xdr:row>38</xdr:row>
      <xdr:rowOff>118949</xdr:rowOff>
    </xdr:to>
    <xdr:cxnSp macro="">
      <xdr:nvCxnSpPr>
        <xdr:cNvPr id="105" name="直線コネクタ 104"/>
        <xdr:cNvCxnSpPr/>
      </xdr:nvCxnSpPr>
      <xdr:spPr bwMode="auto">
        <a:xfrm>
          <a:off x="5562600" y="758654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33</xdr:row>
      <xdr:rowOff>73270</xdr:rowOff>
    </xdr:from>
    <xdr:ext cx="762000" cy="259045"/>
    <xdr:sp macro="" textlink="">
      <xdr:nvSpPr>
        <xdr:cNvPr id="106" name="人口1人当たり決算額の推移最大値テキスト445"/>
        <xdr:cNvSpPr txBox="1"/>
      </xdr:nvSpPr>
      <xdr:spPr>
        <a:xfrm>
          <a:off x="5740400" y="59978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102,532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329793</xdr:rowOff>
    </xdr:from>
    <xdr:to>
      <xdr:col>30</xdr:col>
      <xdr:colOff>25400</xdr:colOff>
      <xdr:row>33</xdr:row>
      <xdr:rowOff>329793</xdr:rowOff>
    </xdr:to>
    <xdr:cxnSp macro="">
      <xdr:nvCxnSpPr>
        <xdr:cNvPr id="107" name="直線コネクタ 106"/>
        <xdr:cNvCxnSpPr/>
      </xdr:nvCxnSpPr>
      <xdr:spPr bwMode="auto">
        <a:xfrm>
          <a:off x="5562600" y="6254343"/>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214261</xdr:rowOff>
    </xdr:from>
    <xdr:to>
      <xdr:col>29</xdr:col>
      <xdr:colOff>127000</xdr:colOff>
      <xdr:row>35</xdr:row>
      <xdr:rowOff>215405</xdr:rowOff>
    </xdr:to>
    <xdr:cxnSp macro="">
      <xdr:nvCxnSpPr>
        <xdr:cNvPr id="108" name="直線コネクタ 107"/>
        <xdr:cNvCxnSpPr/>
      </xdr:nvCxnSpPr>
      <xdr:spPr bwMode="auto">
        <a:xfrm flipV="1">
          <a:off x="5003800" y="6824611"/>
          <a:ext cx="647700" cy="1144"/>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36</xdr:row>
      <xdr:rowOff>84167</xdr:rowOff>
    </xdr:from>
    <xdr:ext cx="762000" cy="259045"/>
    <xdr:sp macro="" textlink="">
      <xdr:nvSpPr>
        <xdr:cNvPr id="109" name="人口1人当たり決算額の推移平均値テキスト445"/>
        <xdr:cNvSpPr txBox="1"/>
      </xdr:nvSpPr>
      <xdr:spPr>
        <a:xfrm>
          <a:off x="5740400" y="703741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36</xdr:row>
      <xdr:rowOff>112090</xdr:rowOff>
    </xdr:from>
    <xdr:to>
      <xdr:col>29</xdr:col>
      <xdr:colOff>177800</xdr:colOff>
      <xdr:row>37</xdr:row>
      <xdr:rowOff>42240</xdr:rowOff>
    </xdr:to>
    <xdr:sp macro="" textlink="">
      <xdr:nvSpPr>
        <xdr:cNvPr id="110" name="フローチャート: 判断 109"/>
        <xdr:cNvSpPr/>
      </xdr:nvSpPr>
      <xdr:spPr bwMode="auto">
        <a:xfrm>
          <a:off x="5600700" y="706534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215405</xdr:rowOff>
    </xdr:from>
    <xdr:to>
      <xdr:col>26</xdr:col>
      <xdr:colOff>50800</xdr:colOff>
      <xdr:row>35</xdr:row>
      <xdr:rowOff>241097</xdr:rowOff>
    </xdr:to>
    <xdr:cxnSp macro="">
      <xdr:nvCxnSpPr>
        <xdr:cNvPr id="111" name="直線コネクタ 110"/>
        <xdr:cNvCxnSpPr/>
      </xdr:nvCxnSpPr>
      <xdr:spPr bwMode="auto">
        <a:xfrm flipV="1">
          <a:off x="4305300" y="6825755"/>
          <a:ext cx="698500" cy="2569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36</xdr:row>
      <xdr:rowOff>102464</xdr:rowOff>
    </xdr:from>
    <xdr:to>
      <xdr:col>26</xdr:col>
      <xdr:colOff>101600</xdr:colOff>
      <xdr:row>37</xdr:row>
      <xdr:rowOff>32614</xdr:rowOff>
    </xdr:to>
    <xdr:sp macro="" textlink="">
      <xdr:nvSpPr>
        <xdr:cNvPr id="112" name="フローチャート: 判断 111"/>
        <xdr:cNvSpPr/>
      </xdr:nvSpPr>
      <xdr:spPr bwMode="auto">
        <a:xfrm>
          <a:off x="4953000" y="705571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37</xdr:row>
      <xdr:rowOff>17391</xdr:rowOff>
    </xdr:from>
    <xdr:ext cx="736600" cy="259045"/>
    <xdr:sp macro="" textlink="">
      <xdr:nvSpPr>
        <xdr:cNvPr id="113" name="テキスト ボックス 112"/>
        <xdr:cNvSpPr txBox="1"/>
      </xdr:nvSpPr>
      <xdr:spPr>
        <a:xfrm>
          <a:off x="4622800" y="71420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35,432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198742</xdr:rowOff>
    </xdr:from>
    <xdr:to>
      <xdr:col>22</xdr:col>
      <xdr:colOff>114300</xdr:colOff>
      <xdr:row>35</xdr:row>
      <xdr:rowOff>241097</xdr:rowOff>
    </xdr:to>
    <xdr:cxnSp macro="">
      <xdr:nvCxnSpPr>
        <xdr:cNvPr id="114" name="直線コネクタ 113"/>
        <xdr:cNvCxnSpPr/>
      </xdr:nvCxnSpPr>
      <xdr:spPr bwMode="auto">
        <a:xfrm>
          <a:off x="3606800" y="6809092"/>
          <a:ext cx="698500" cy="4235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36</xdr:row>
      <xdr:rowOff>120879</xdr:rowOff>
    </xdr:from>
    <xdr:to>
      <xdr:col>22</xdr:col>
      <xdr:colOff>165100</xdr:colOff>
      <xdr:row>37</xdr:row>
      <xdr:rowOff>51029</xdr:rowOff>
    </xdr:to>
    <xdr:sp macro="" textlink="">
      <xdr:nvSpPr>
        <xdr:cNvPr id="115" name="フローチャート: 判断 114"/>
        <xdr:cNvSpPr/>
      </xdr:nvSpPr>
      <xdr:spPr bwMode="auto">
        <a:xfrm>
          <a:off x="4254500" y="707412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37</xdr:row>
      <xdr:rowOff>35806</xdr:rowOff>
    </xdr:from>
    <xdr:ext cx="762000" cy="259045"/>
    <xdr:sp macro="" textlink="">
      <xdr:nvSpPr>
        <xdr:cNvPr id="116" name="テキスト ボックス 115"/>
        <xdr:cNvSpPr txBox="1"/>
      </xdr:nvSpPr>
      <xdr:spPr>
        <a:xfrm>
          <a:off x="3924300" y="71605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33,982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198742</xdr:rowOff>
    </xdr:from>
    <xdr:to>
      <xdr:col>18</xdr:col>
      <xdr:colOff>177800</xdr:colOff>
      <xdr:row>35</xdr:row>
      <xdr:rowOff>200482</xdr:rowOff>
    </xdr:to>
    <xdr:cxnSp macro="">
      <xdr:nvCxnSpPr>
        <xdr:cNvPr id="117" name="直線コネクタ 116"/>
        <xdr:cNvCxnSpPr/>
      </xdr:nvCxnSpPr>
      <xdr:spPr bwMode="auto">
        <a:xfrm flipV="1">
          <a:off x="2908300" y="6809092"/>
          <a:ext cx="698500" cy="174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36</xdr:row>
      <xdr:rowOff>141389</xdr:rowOff>
    </xdr:from>
    <xdr:to>
      <xdr:col>19</xdr:col>
      <xdr:colOff>38100</xdr:colOff>
      <xdr:row>37</xdr:row>
      <xdr:rowOff>71539</xdr:rowOff>
    </xdr:to>
    <xdr:sp macro="" textlink="">
      <xdr:nvSpPr>
        <xdr:cNvPr id="118" name="フローチャート: 判断 117"/>
        <xdr:cNvSpPr/>
      </xdr:nvSpPr>
      <xdr:spPr bwMode="auto">
        <a:xfrm>
          <a:off x="3556000" y="7094639"/>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37</xdr:row>
      <xdr:rowOff>56316</xdr:rowOff>
    </xdr:from>
    <xdr:ext cx="762000" cy="259045"/>
    <xdr:sp macro="" textlink="">
      <xdr:nvSpPr>
        <xdr:cNvPr id="119" name="テキスト ボックス 118"/>
        <xdr:cNvSpPr txBox="1"/>
      </xdr:nvSpPr>
      <xdr:spPr>
        <a:xfrm>
          <a:off x="3225800" y="71810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152527</xdr:rowOff>
    </xdr:from>
    <xdr:to>
      <xdr:col>15</xdr:col>
      <xdr:colOff>101600</xdr:colOff>
      <xdr:row>37</xdr:row>
      <xdr:rowOff>82677</xdr:rowOff>
    </xdr:to>
    <xdr:sp macro="" textlink="">
      <xdr:nvSpPr>
        <xdr:cNvPr id="120" name="フローチャート: 判断 119"/>
        <xdr:cNvSpPr/>
      </xdr:nvSpPr>
      <xdr:spPr bwMode="auto">
        <a:xfrm>
          <a:off x="2857500" y="71057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37</xdr:row>
      <xdr:rowOff>67454</xdr:rowOff>
    </xdr:from>
    <xdr:ext cx="762000" cy="259045"/>
    <xdr:sp macro="" textlink="">
      <xdr:nvSpPr>
        <xdr:cNvPr id="121" name="テキスト ボックス 120"/>
        <xdr:cNvSpPr txBox="1"/>
      </xdr:nvSpPr>
      <xdr:spPr>
        <a:xfrm>
          <a:off x="2527300" y="719215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31,490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2" name="テキスト ボックス 121"/>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3" name="テキスト ボックス 122"/>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4" name="テキスト ボックス 123"/>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5" name="テキスト ボックス 124"/>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6" name="テキスト ボックス 125"/>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163461</xdr:rowOff>
    </xdr:from>
    <xdr:to>
      <xdr:col>29</xdr:col>
      <xdr:colOff>177800</xdr:colOff>
      <xdr:row>35</xdr:row>
      <xdr:rowOff>265061</xdr:rowOff>
    </xdr:to>
    <xdr:sp macro="" textlink="">
      <xdr:nvSpPr>
        <xdr:cNvPr id="127" name="楕円 126"/>
        <xdr:cNvSpPr/>
      </xdr:nvSpPr>
      <xdr:spPr bwMode="auto">
        <a:xfrm>
          <a:off x="5600700" y="6773811"/>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8538</xdr:rowOff>
    </xdr:from>
    <xdr:ext cx="762000" cy="259045"/>
    <xdr:sp macro="" textlink="">
      <xdr:nvSpPr>
        <xdr:cNvPr id="128" name="人口1人当たり決算額の推移該当値テキスト445"/>
        <xdr:cNvSpPr txBox="1"/>
      </xdr:nvSpPr>
      <xdr:spPr>
        <a:xfrm>
          <a:off x="5740400" y="66188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57,629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164605</xdr:rowOff>
    </xdr:from>
    <xdr:to>
      <xdr:col>26</xdr:col>
      <xdr:colOff>101600</xdr:colOff>
      <xdr:row>35</xdr:row>
      <xdr:rowOff>266205</xdr:rowOff>
    </xdr:to>
    <xdr:sp macro="" textlink="">
      <xdr:nvSpPr>
        <xdr:cNvPr id="129" name="楕円 128"/>
        <xdr:cNvSpPr/>
      </xdr:nvSpPr>
      <xdr:spPr bwMode="auto">
        <a:xfrm>
          <a:off x="4953000" y="6774955"/>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276382</xdr:rowOff>
    </xdr:from>
    <xdr:ext cx="736600" cy="259045"/>
    <xdr:sp macro="" textlink="">
      <xdr:nvSpPr>
        <xdr:cNvPr id="130" name="テキスト ボックス 129"/>
        <xdr:cNvSpPr txBox="1"/>
      </xdr:nvSpPr>
      <xdr:spPr>
        <a:xfrm>
          <a:off x="4622800" y="654383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57,539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190297</xdr:rowOff>
    </xdr:from>
    <xdr:to>
      <xdr:col>22</xdr:col>
      <xdr:colOff>165100</xdr:colOff>
      <xdr:row>35</xdr:row>
      <xdr:rowOff>291897</xdr:rowOff>
    </xdr:to>
    <xdr:sp macro="" textlink="">
      <xdr:nvSpPr>
        <xdr:cNvPr id="131" name="楕円 130"/>
        <xdr:cNvSpPr/>
      </xdr:nvSpPr>
      <xdr:spPr bwMode="auto">
        <a:xfrm>
          <a:off x="4254500" y="6800647"/>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302074</xdr:rowOff>
    </xdr:from>
    <xdr:ext cx="762000" cy="259045"/>
    <xdr:sp macro="" textlink="">
      <xdr:nvSpPr>
        <xdr:cNvPr id="132" name="テキスト ボックス 131"/>
        <xdr:cNvSpPr txBox="1"/>
      </xdr:nvSpPr>
      <xdr:spPr>
        <a:xfrm>
          <a:off x="3924300" y="656952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55,516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147942</xdr:rowOff>
    </xdr:from>
    <xdr:to>
      <xdr:col>19</xdr:col>
      <xdr:colOff>38100</xdr:colOff>
      <xdr:row>35</xdr:row>
      <xdr:rowOff>249542</xdr:rowOff>
    </xdr:to>
    <xdr:sp macro="" textlink="">
      <xdr:nvSpPr>
        <xdr:cNvPr id="133" name="楕円 132"/>
        <xdr:cNvSpPr/>
      </xdr:nvSpPr>
      <xdr:spPr bwMode="auto">
        <a:xfrm>
          <a:off x="3556000" y="675829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259719</xdr:rowOff>
    </xdr:from>
    <xdr:ext cx="762000" cy="259045"/>
    <xdr:sp macro="" textlink="">
      <xdr:nvSpPr>
        <xdr:cNvPr id="134" name="テキスト ボックス 133"/>
        <xdr:cNvSpPr txBox="1"/>
      </xdr:nvSpPr>
      <xdr:spPr>
        <a:xfrm>
          <a:off x="3225800" y="65271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149682</xdr:rowOff>
    </xdr:from>
    <xdr:to>
      <xdr:col>15</xdr:col>
      <xdr:colOff>101600</xdr:colOff>
      <xdr:row>35</xdr:row>
      <xdr:rowOff>251282</xdr:rowOff>
    </xdr:to>
    <xdr:sp macro="" textlink="">
      <xdr:nvSpPr>
        <xdr:cNvPr id="135" name="楕円 134"/>
        <xdr:cNvSpPr/>
      </xdr:nvSpPr>
      <xdr:spPr bwMode="auto">
        <a:xfrm>
          <a:off x="2857500" y="676003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261459</xdr:rowOff>
    </xdr:from>
    <xdr:ext cx="762000" cy="259045"/>
    <xdr:sp macro="" textlink="">
      <xdr:nvSpPr>
        <xdr:cNvPr id="136" name="テキスト ボックス 135"/>
        <xdr:cNvSpPr txBox="1"/>
      </xdr:nvSpPr>
      <xdr:spPr>
        <a:xfrm>
          <a:off x="2527300" y="65289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58,714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北海道江差町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6,607
6,572
109.48
6,788,930
6,481,920
287,336
3,692,040
5,710,367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11.9
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103,412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40</xdr:row>
      <xdr:rowOff>111777</xdr:rowOff>
    </xdr:from>
    <xdr:ext cx="248786" cy="259045"/>
    <xdr:sp macro="" textlink="">
      <xdr:nvSpPr>
        <xdr:cNvPr id="42" name="テキスト ボックス 41"/>
        <xdr:cNvSpPr txBox="1"/>
      </xdr:nvSpPr>
      <xdr:spPr>
        <a:xfrm>
          <a:off x="513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73677</xdr:rowOff>
    </xdr:from>
    <xdr:ext cx="531299" cy="259045"/>
    <xdr:sp macro="" textlink="">
      <xdr:nvSpPr>
        <xdr:cNvPr id="44" name="テキスト ボックス 43"/>
        <xdr:cNvSpPr txBox="1"/>
      </xdr:nvSpPr>
      <xdr:spPr>
        <a:xfrm>
          <a:off x="230701" y="6588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36</xdr:row>
      <xdr:rowOff>35577</xdr:rowOff>
    </xdr:from>
    <xdr:ext cx="595419" cy="259045"/>
    <xdr:sp macro="" textlink="">
      <xdr:nvSpPr>
        <xdr:cNvPr id="46" name="テキスト ボックス 45"/>
        <xdr:cNvSpPr txBox="1"/>
      </xdr:nvSpPr>
      <xdr:spPr>
        <a:xfrm>
          <a:off x="166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168927</xdr:rowOff>
    </xdr:from>
    <xdr:ext cx="595419" cy="259045"/>
    <xdr:sp macro="" textlink="">
      <xdr:nvSpPr>
        <xdr:cNvPr id="48" name="テキスト ボックス 47"/>
        <xdr:cNvSpPr txBox="1"/>
      </xdr:nvSpPr>
      <xdr:spPr>
        <a:xfrm>
          <a:off x="166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130827</xdr:rowOff>
    </xdr:from>
    <xdr:ext cx="595419" cy="259045"/>
    <xdr:sp macro="" textlink="">
      <xdr:nvSpPr>
        <xdr:cNvPr id="50" name="テキスト ボックス 49"/>
        <xdr:cNvSpPr txBox="1"/>
      </xdr:nvSpPr>
      <xdr:spPr>
        <a:xfrm>
          <a:off x="166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92727</xdr:rowOff>
    </xdr:from>
    <xdr:ext cx="595419" cy="259045"/>
    <xdr:sp macro="" textlink="">
      <xdr:nvSpPr>
        <xdr:cNvPr id="52" name="テキスト ボックス 51"/>
        <xdr:cNvSpPr txBox="1"/>
      </xdr:nvSpPr>
      <xdr:spPr>
        <a:xfrm>
          <a:off x="166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4" name="テキスト ボックス 53"/>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人件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29</xdr:row>
      <xdr:rowOff>133246</xdr:rowOff>
    </xdr:from>
    <xdr:to>
      <xdr:col>24</xdr:col>
      <xdr:colOff>62865</xdr:colOff>
      <xdr:row>37</xdr:row>
      <xdr:rowOff>162209</xdr:rowOff>
    </xdr:to>
    <xdr:cxnSp macro="">
      <xdr:nvCxnSpPr>
        <xdr:cNvPr id="56" name="直線コネクタ 55"/>
        <xdr:cNvCxnSpPr/>
      </xdr:nvCxnSpPr>
      <xdr:spPr>
        <a:xfrm flipV="1">
          <a:off x="4633595" y="5105296"/>
          <a:ext cx="1270" cy="140056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37</xdr:row>
      <xdr:rowOff>166036</xdr:rowOff>
    </xdr:from>
    <xdr:ext cx="534377" cy="259045"/>
    <xdr:sp macro="" textlink="">
      <xdr:nvSpPr>
        <xdr:cNvPr id="57" name="人件費最小値テキスト"/>
        <xdr:cNvSpPr txBox="1"/>
      </xdr:nvSpPr>
      <xdr:spPr>
        <a:xfrm>
          <a:off x="4686300" y="65096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79,546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37</xdr:row>
      <xdr:rowOff>162209</xdr:rowOff>
    </xdr:from>
    <xdr:to>
      <xdr:col>24</xdr:col>
      <xdr:colOff>152400</xdr:colOff>
      <xdr:row>37</xdr:row>
      <xdr:rowOff>162209</xdr:rowOff>
    </xdr:to>
    <xdr:cxnSp macro="">
      <xdr:nvCxnSpPr>
        <xdr:cNvPr id="58" name="直線コネクタ 57"/>
        <xdr:cNvCxnSpPr/>
      </xdr:nvCxnSpPr>
      <xdr:spPr>
        <a:xfrm>
          <a:off x="4546600" y="65058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28</xdr:row>
      <xdr:rowOff>79923</xdr:rowOff>
    </xdr:from>
    <xdr:ext cx="599010" cy="259045"/>
    <xdr:sp macro="" textlink="">
      <xdr:nvSpPr>
        <xdr:cNvPr id="59" name="人件費最大値テキスト"/>
        <xdr:cNvSpPr txBox="1"/>
      </xdr:nvSpPr>
      <xdr:spPr>
        <a:xfrm>
          <a:off x="4686300" y="48805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263,347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29</xdr:row>
      <xdr:rowOff>133246</xdr:rowOff>
    </xdr:from>
    <xdr:to>
      <xdr:col>24</xdr:col>
      <xdr:colOff>152400</xdr:colOff>
      <xdr:row>29</xdr:row>
      <xdr:rowOff>133246</xdr:rowOff>
    </xdr:to>
    <xdr:cxnSp macro="">
      <xdr:nvCxnSpPr>
        <xdr:cNvPr id="60" name="直線コネクタ 59"/>
        <xdr:cNvCxnSpPr/>
      </xdr:nvCxnSpPr>
      <xdr:spPr>
        <a:xfrm>
          <a:off x="4546600" y="51052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34</xdr:row>
      <xdr:rowOff>84775</xdr:rowOff>
    </xdr:from>
    <xdr:to>
      <xdr:col>24</xdr:col>
      <xdr:colOff>63500</xdr:colOff>
      <xdr:row>34</xdr:row>
      <xdr:rowOff>159276</xdr:rowOff>
    </xdr:to>
    <xdr:cxnSp macro="">
      <xdr:nvCxnSpPr>
        <xdr:cNvPr id="61" name="直線コネクタ 60"/>
        <xdr:cNvCxnSpPr/>
      </xdr:nvCxnSpPr>
      <xdr:spPr>
        <a:xfrm flipV="1">
          <a:off x="3797300" y="5914075"/>
          <a:ext cx="838200" cy="745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18795</xdr:rowOff>
    </xdr:from>
    <xdr:ext cx="599010" cy="259045"/>
    <xdr:sp macro="" textlink="">
      <xdr:nvSpPr>
        <xdr:cNvPr id="62" name="人件費平均値テキスト"/>
        <xdr:cNvSpPr txBox="1"/>
      </xdr:nvSpPr>
      <xdr:spPr>
        <a:xfrm>
          <a:off x="4686300" y="584809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156,369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40368</xdr:rowOff>
    </xdr:from>
    <xdr:to>
      <xdr:col>24</xdr:col>
      <xdr:colOff>114300</xdr:colOff>
      <xdr:row>34</xdr:row>
      <xdr:rowOff>141968</xdr:rowOff>
    </xdr:to>
    <xdr:sp macro="" textlink="">
      <xdr:nvSpPr>
        <xdr:cNvPr id="63" name="フローチャート: 判断 62"/>
        <xdr:cNvSpPr/>
      </xdr:nvSpPr>
      <xdr:spPr>
        <a:xfrm>
          <a:off x="4584700" y="58696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34</xdr:row>
      <xdr:rowOff>159276</xdr:rowOff>
    </xdr:from>
    <xdr:to>
      <xdr:col>19</xdr:col>
      <xdr:colOff>177800</xdr:colOff>
      <xdr:row>35</xdr:row>
      <xdr:rowOff>25369</xdr:rowOff>
    </xdr:to>
    <xdr:cxnSp macro="">
      <xdr:nvCxnSpPr>
        <xdr:cNvPr id="64" name="直線コネクタ 63"/>
        <xdr:cNvCxnSpPr/>
      </xdr:nvCxnSpPr>
      <xdr:spPr>
        <a:xfrm flipV="1">
          <a:off x="2908300" y="5988576"/>
          <a:ext cx="889000" cy="375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139139</xdr:rowOff>
    </xdr:from>
    <xdr:to>
      <xdr:col>20</xdr:col>
      <xdr:colOff>38100</xdr:colOff>
      <xdr:row>35</xdr:row>
      <xdr:rowOff>69289</xdr:rowOff>
    </xdr:to>
    <xdr:sp macro="" textlink="">
      <xdr:nvSpPr>
        <xdr:cNvPr id="65" name="フローチャート: 判断 64"/>
        <xdr:cNvSpPr/>
      </xdr:nvSpPr>
      <xdr:spPr>
        <a:xfrm>
          <a:off x="3746500" y="59684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35</xdr:row>
      <xdr:rowOff>60416</xdr:rowOff>
    </xdr:from>
    <xdr:ext cx="599010" cy="259045"/>
    <xdr:sp macro="" textlink="">
      <xdr:nvSpPr>
        <xdr:cNvPr id="66" name="テキスト ボックス 65"/>
        <xdr:cNvSpPr txBox="1"/>
      </xdr:nvSpPr>
      <xdr:spPr>
        <a:xfrm>
          <a:off x="3497795" y="606116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143,407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35</xdr:row>
      <xdr:rowOff>25369</xdr:rowOff>
    </xdr:from>
    <xdr:to>
      <xdr:col>15</xdr:col>
      <xdr:colOff>50800</xdr:colOff>
      <xdr:row>35</xdr:row>
      <xdr:rowOff>63660</xdr:rowOff>
    </xdr:to>
    <xdr:cxnSp macro="">
      <xdr:nvCxnSpPr>
        <xdr:cNvPr id="67" name="直線コネクタ 66"/>
        <xdr:cNvCxnSpPr/>
      </xdr:nvCxnSpPr>
      <xdr:spPr>
        <a:xfrm flipV="1">
          <a:off x="2019300" y="6026119"/>
          <a:ext cx="889000" cy="382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127</xdr:rowOff>
    </xdr:from>
    <xdr:to>
      <xdr:col>15</xdr:col>
      <xdr:colOff>101600</xdr:colOff>
      <xdr:row>35</xdr:row>
      <xdr:rowOff>101727</xdr:rowOff>
    </xdr:to>
    <xdr:sp macro="" textlink="">
      <xdr:nvSpPr>
        <xdr:cNvPr id="68" name="フローチャート: 判断 67"/>
        <xdr:cNvSpPr/>
      </xdr:nvSpPr>
      <xdr:spPr>
        <a:xfrm>
          <a:off x="2857500" y="60008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35</xdr:row>
      <xdr:rowOff>92854</xdr:rowOff>
    </xdr:from>
    <xdr:ext cx="599010" cy="259045"/>
    <xdr:sp macro="" textlink="">
      <xdr:nvSpPr>
        <xdr:cNvPr id="69" name="テキスト ボックス 68"/>
        <xdr:cNvSpPr txBox="1"/>
      </xdr:nvSpPr>
      <xdr:spPr>
        <a:xfrm>
          <a:off x="2608795" y="60936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139,150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35</xdr:row>
      <xdr:rowOff>63660</xdr:rowOff>
    </xdr:from>
    <xdr:to>
      <xdr:col>10</xdr:col>
      <xdr:colOff>114300</xdr:colOff>
      <xdr:row>35</xdr:row>
      <xdr:rowOff>157782</xdr:rowOff>
    </xdr:to>
    <xdr:cxnSp macro="">
      <xdr:nvCxnSpPr>
        <xdr:cNvPr id="70" name="直線コネクタ 69"/>
        <xdr:cNvCxnSpPr/>
      </xdr:nvCxnSpPr>
      <xdr:spPr>
        <a:xfrm flipV="1">
          <a:off x="1130300" y="6064410"/>
          <a:ext cx="889000" cy="941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8852</xdr:rowOff>
    </xdr:from>
    <xdr:to>
      <xdr:col>10</xdr:col>
      <xdr:colOff>165100</xdr:colOff>
      <xdr:row>35</xdr:row>
      <xdr:rowOff>110452</xdr:rowOff>
    </xdr:to>
    <xdr:sp macro="" textlink="">
      <xdr:nvSpPr>
        <xdr:cNvPr id="71" name="フローチャート: 判断 70"/>
        <xdr:cNvSpPr/>
      </xdr:nvSpPr>
      <xdr:spPr>
        <a:xfrm>
          <a:off x="1968500" y="60096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33</xdr:row>
      <xdr:rowOff>126979</xdr:rowOff>
    </xdr:from>
    <xdr:ext cx="599010" cy="259045"/>
    <xdr:sp macro="" textlink="">
      <xdr:nvSpPr>
        <xdr:cNvPr id="72" name="テキスト ボックス 71"/>
        <xdr:cNvSpPr txBox="1"/>
      </xdr:nvSpPr>
      <xdr:spPr>
        <a:xfrm>
          <a:off x="1719795" y="57848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138,005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44902</xdr:rowOff>
    </xdr:from>
    <xdr:to>
      <xdr:col>6</xdr:col>
      <xdr:colOff>38100</xdr:colOff>
      <xdr:row>35</xdr:row>
      <xdr:rowOff>146502</xdr:rowOff>
    </xdr:to>
    <xdr:sp macro="" textlink="">
      <xdr:nvSpPr>
        <xdr:cNvPr id="73" name="フローチャート: 判断 72"/>
        <xdr:cNvSpPr/>
      </xdr:nvSpPr>
      <xdr:spPr>
        <a:xfrm>
          <a:off x="1079500" y="6045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33</xdr:row>
      <xdr:rowOff>163029</xdr:rowOff>
    </xdr:from>
    <xdr:ext cx="599010" cy="259045"/>
    <xdr:sp macro="" textlink="">
      <xdr:nvSpPr>
        <xdr:cNvPr id="74" name="テキスト ボックス 73"/>
        <xdr:cNvSpPr txBox="1"/>
      </xdr:nvSpPr>
      <xdr:spPr>
        <a:xfrm>
          <a:off x="830795" y="582087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133,274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33975</xdr:rowOff>
    </xdr:from>
    <xdr:to>
      <xdr:col>24</xdr:col>
      <xdr:colOff>114300</xdr:colOff>
      <xdr:row>34</xdr:row>
      <xdr:rowOff>135575</xdr:rowOff>
    </xdr:to>
    <xdr:sp macro="" textlink="">
      <xdr:nvSpPr>
        <xdr:cNvPr id="80" name="楕円 79"/>
        <xdr:cNvSpPr/>
      </xdr:nvSpPr>
      <xdr:spPr>
        <a:xfrm>
          <a:off x="4584700" y="5863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33</xdr:row>
      <xdr:rowOff>56852</xdr:rowOff>
    </xdr:from>
    <xdr:ext cx="599010" cy="259045"/>
    <xdr:sp macro="" textlink="">
      <xdr:nvSpPr>
        <xdr:cNvPr id="81" name="人件費該当値テキスト"/>
        <xdr:cNvSpPr txBox="1"/>
      </xdr:nvSpPr>
      <xdr:spPr>
        <a:xfrm>
          <a:off x="4686300" y="571470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157,208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34</xdr:row>
      <xdr:rowOff>108476</xdr:rowOff>
    </xdr:from>
    <xdr:to>
      <xdr:col>20</xdr:col>
      <xdr:colOff>38100</xdr:colOff>
      <xdr:row>35</xdr:row>
      <xdr:rowOff>38626</xdr:rowOff>
    </xdr:to>
    <xdr:sp macro="" textlink="">
      <xdr:nvSpPr>
        <xdr:cNvPr id="82" name="楕円 81"/>
        <xdr:cNvSpPr/>
      </xdr:nvSpPr>
      <xdr:spPr>
        <a:xfrm>
          <a:off x="3746500" y="5937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33</xdr:row>
      <xdr:rowOff>55153</xdr:rowOff>
    </xdr:from>
    <xdr:ext cx="599010" cy="259045"/>
    <xdr:sp macro="" textlink="">
      <xdr:nvSpPr>
        <xdr:cNvPr id="83" name="テキスト ボックス 82"/>
        <xdr:cNvSpPr txBox="1"/>
      </xdr:nvSpPr>
      <xdr:spPr>
        <a:xfrm>
          <a:off x="3497795" y="571300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147,431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34</xdr:row>
      <xdr:rowOff>146019</xdr:rowOff>
    </xdr:from>
    <xdr:to>
      <xdr:col>15</xdr:col>
      <xdr:colOff>101600</xdr:colOff>
      <xdr:row>35</xdr:row>
      <xdr:rowOff>76169</xdr:rowOff>
    </xdr:to>
    <xdr:sp macro="" textlink="">
      <xdr:nvSpPr>
        <xdr:cNvPr id="84" name="楕円 83"/>
        <xdr:cNvSpPr/>
      </xdr:nvSpPr>
      <xdr:spPr>
        <a:xfrm>
          <a:off x="2857500" y="59753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33</xdr:row>
      <xdr:rowOff>92696</xdr:rowOff>
    </xdr:from>
    <xdr:ext cx="599010" cy="259045"/>
    <xdr:sp macro="" textlink="">
      <xdr:nvSpPr>
        <xdr:cNvPr id="85" name="テキスト ボックス 84"/>
        <xdr:cNvSpPr txBox="1"/>
      </xdr:nvSpPr>
      <xdr:spPr>
        <a:xfrm>
          <a:off x="2608795" y="575054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142,504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35</xdr:row>
      <xdr:rowOff>12860</xdr:rowOff>
    </xdr:from>
    <xdr:to>
      <xdr:col>10</xdr:col>
      <xdr:colOff>165100</xdr:colOff>
      <xdr:row>35</xdr:row>
      <xdr:rowOff>114460</xdr:rowOff>
    </xdr:to>
    <xdr:sp macro="" textlink="">
      <xdr:nvSpPr>
        <xdr:cNvPr id="86" name="楕円 85"/>
        <xdr:cNvSpPr/>
      </xdr:nvSpPr>
      <xdr:spPr>
        <a:xfrm>
          <a:off x="1968500" y="60136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35</xdr:row>
      <xdr:rowOff>105587</xdr:rowOff>
    </xdr:from>
    <xdr:ext cx="599010" cy="259045"/>
    <xdr:sp macro="" textlink="">
      <xdr:nvSpPr>
        <xdr:cNvPr id="87" name="テキスト ボックス 86"/>
        <xdr:cNvSpPr txBox="1"/>
      </xdr:nvSpPr>
      <xdr:spPr>
        <a:xfrm>
          <a:off x="1719795" y="610633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137,479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106982</xdr:rowOff>
    </xdr:from>
    <xdr:to>
      <xdr:col>6</xdr:col>
      <xdr:colOff>38100</xdr:colOff>
      <xdr:row>36</xdr:row>
      <xdr:rowOff>37132</xdr:rowOff>
    </xdr:to>
    <xdr:sp macro="" textlink="">
      <xdr:nvSpPr>
        <xdr:cNvPr id="88" name="楕円 87"/>
        <xdr:cNvSpPr/>
      </xdr:nvSpPr>
      <xdr:spPr>
        <a:xfrm>
          <a:off x="1079500" y="61077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36</xdr:row>
      <xdr:rowOff>28259</xdr:rowOff>
    </xdr:from>
    <xdr:ext cx="599010" cy="259045"/>
    <xdr:sp macro="" textlink="">
      <xdr:nvSpPr>
        <xdr:cNvPr id="89" name="テキスト ボックス 88"/>
        <xdr:cNvSpPr txBox="1"/>
      </xdr:nvSpPr>
      <xdr:spPr>
        <a:xfrm>
          <a:off x="830795" y="62004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105,457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58</xdr:row>
      <xdr:rowOff>139700</xdr:rowOff>
    </xdr:from>
    <xdr:to>
      <xdr:col>28</xdr:col>
      <xdr:colOff>114300</xdr:colOff>
      <xdr:row>58</xdr:row>
      <xdr:rowOff>139700</xdr:rowOff>
    </xdr:to>
    <xdr:cxnSp macro="">
      <xdr:nvCxnSpPr>
        <xdr:cNvPr id="100" name="直線コネクタ 99"/>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57</xdr:row>
      <xdr:rowOff>168927</xdr:rowOff>
    </xdr:from>
    <xdr:ext cx="248786" cy="259045"/>
    <xdr:sp macro="" textlink="">
      <xdr:nvSpPr>
        <xdr:cNvPr id="101" name="テキスト ボックス 100"/>
        <xdr:cNvSpPr txBox="1"/>
      </xdr:nvSpPr>
      <xdr:spPr>
        <a:xfrm>
          <a:off x="513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2" name="直線コネクタ 101"/>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55</xdr:row>
      <xdr:rowOff>54627</xdr:rowOff>
    </xdr:from>
    <xdr:ext cx="685572" cy="259045"/>
    <xdr:sp macro="" textlink="">
      <xdr:nvSpPr>
        <xdr:cNvPr id="103" name="テキスト ボックス 102"/>
        <xdr:cNvSpPr txBox="1"/>
      </xdr:nvSpPr>
      <xdr:spPr>
        <a:xfrm>
          <a:off x="76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4" name="直線コネクタ 103"/>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52</xdr:row>
      <xdr:rowOff>111777</xdr:rowOff>
    </xdr:from>
    <xdr:ext cx="685572" cy="259045"/>
    <xdr:sp macro="" textlink="">
      <xdr:nvSpPr>
        <xdr:cNvPr id="105" name="テキスト ボックス 104"/>
        <xdr:cNvSpPr txBox="1"/>
      </xdr:nvSpPr>
      <xdr:spPr>
        <a:xfrm>
          <a:off x="76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6" name="直線コネクタ 105"/>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168927</xdr:rowOff>
    </xdr:from>
    <xdr:ext cx="685572" cy="259045"/>
    <xdr:sp macro="" textlink="">
      <xdr:nvSpPr>
        <xdr:cNvPr id="107" name="テキスト ボックス 106"/>
        <xdr:cNvSpPr txBox="1"/>
      </xdr:nvSpPr>
      <xdr:spPr>
        <a:xfrm>
          <a:off x="76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08" name="直線コネクタ 107"/>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09" name="テキスト ボックス 108"/>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0" name="物件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51</xdr:row>
      <xdr:rowOff>123042</xdr:rowOff>
    </xdr:from>
    <xdr:to>
      <xdr:col>24</xdr:col>
      <xdr:colOff>62865</xdr:colOff>
      <xdr:row>58</xdr:row>
      <xdr:rowOff>112706</xdr:rowOff>
    </xdr:to>
    <xdr:cxnSp macro="">
      <xdr:nvCxnSpPr>
        <xdr:cNvPr id="111" name="直線コネクタ 110"/>
        <xdr:cNvCxnSpPr/>
      </xdr:nvCxnSpPr>
      <xdr:spPr>
        <a:xfrm flipV="1">
          <a:off x="4633595" y="8866992"/>
          <a:ext cx="1270" cy="118981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116533</xdr:rowOff>
    </xdr:from>
    <xdr:ext cx="534377" cy="259045"/>
    <xdr:sp macro="" textlink="">
      <xdr:nvSpPr>
        <xdr:cNvPr id="112" name="物件費最小値テキスト"/>
        <xdr:cNvSpPr txBox="1"/>
      </xdr:nvSpPr>
      <xdr:spPr>
        <a:xfrm>
          <a:off x="4686300" y="1006063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59,043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112706</xdr:rowOff>
    </xdr:from>
    <xdr:to>
      <xdr:col>24</xdr:col>
      <xdr:colOff>152400</xdr:colOff>
      <xdr:row>58</xdr:row>
      <xdr:rowOff>112706</xdr:rowOff>
    </xdr:to>
    <xdr:cxnSp macro="">
      <xdr:nvCxnSpPr>
        <xdr:cNvPr id="113" name="直線コネクタ 112"/>
        <xdr:cNvCxnSpPr/>
      </xdr:nvCxnSpPr>
      <xdr:spPr>
        <a:xfrm>
          <a:off x="4546600" y="100568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50</xdr:row>
      <xdr:rowOff>69719</xdr:rowOff>
    </xdr:from>
    <xdr:ext cx="690189" cy="259045"/>
    <xdr:sp macro="" textlink="">
      <xdr:nvSpPr>
        <xdr:cNvPr id="114" name="物件費最大値テキスト"/>
        <xdr:cNvSpPr txBox="1"/>
      </xdr:nvSpPr>
      <xdr:spPr>
        <a:xfrm>
          <a:off x="4686300" y="8642219"/>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2,661,435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51</xdr:row>
      <xdr:rowOff>123042</xdr:rowOff>
    </xdr:from>
    <xdr:to>
      <xdr:col>24</xdr:col>
      <xdr:colOff>152400</xdr:colOff>
      <xdr:row>51</xdr:row>
      <xdr:rowOff>123042</xdr:rowOff>
    </xdr:to>
    <xdr:cxnSp macro="">
      <xdr:nvCxnSpPr>
        <xdr:cNvPr id="115" name="直線コネクタ 114"/>
        <xdr:cNvCxnSpPr/>
      </xdr:nvCxnSpPr>
      <xdr:spPr>
        <a:xfrm>
          <a:off x="4546600" y="88669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74232</xdr:rowOff>
    </xdr:from>
    <xdr:to>
      <xdr:col>24</xdr:col>
      <xdr:colOff>63500</xdr:colOff>
      <xdr:row>58</xdr:row>
      <xdr:rowOff>75819</xdr:rowOff>
    </xdr:to>
    <xdr:cxnSp macro="">
      <xdr:nvCxnSpPr>
        <xdr:cNvPr id="116" name="直線コネクタ 115"/>
        <xdr:cNvCxnSpPr/>
      </xdr:nvCxnSpPr>
      <xdr:spPr>
        <a:xfrm>
          <a:off x="3797300" y="10018332"/>
          <a:ext cx="838200" cy="15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22172</xdr:rowOff>
    </xdr:from>
    <xdr:ext cx="599010" cy="259045"/>
    <xdr:sp macro="" textlink="">
      <xdr:nvSpPr>
        <xdr:cNvPr id="117" name="物件費平均値テキスト"/>
        <xdr:cNvSpPr txBox="1"/>
      </xdr:nvSpPr>
      <xdr:spPr>
        <a:xfrm>
          <a:off x="4686300" y="9794822"/>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195,987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170745</xdr:rowOff>
    </xdr:from>
    <xdr:to>
      <xdr:col>24</xdr:col>
      <xdr:colOff>114300</xdr:colOff>
      <xdr:row>58</xdr:row>
      <xdr:rowOff>100895</xdr:rowOff>
    </xdr:to>
    <xdr:sp macro="" textlink="">
      <xdr:nvSpPr>
        <xdr:cNvPr id="118" name="フローチャート: 判断 117"/>
        <xdr:cNvSpPr/>
      </xdr:nvSpPr>
      <xdr:spPr>
        <a:xfrm>
          <a:off x="4584700" y="9943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58</xdr:row>
      <xdr:rowOff>74232</xdr:rowOff>
    </xdr:from>
    <xdr:to>
      <xdr:col>19</xdr:col>
      <xdr:colOff>177800</xdr:colOff>
      <xdr:row>58</xdr:row>
      <xdr:rowOff>75257</xdr:rowOff>
    </xdr:to>
    <xdr:cxnSp macro="">
      <xdr:nvCxnSpPr>
        <xdr:cNvPr id="119" name="直線コネクタ 118"/>
        <xdr:cNvCxnSpPr/>
      </xdr:nvCxnSpPr>
      <xdr:spPr>
        <a:xfrm flipV="1">
          <a:off x="2908300" y="10018332"/>
          <a:ext cx="889000" cy="10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58</xdr:row>
      <xdr:rowOff>19851</xdr:rowOff>
    </xdr:from>
    <xdr:to>
      <xdr:col>20</xdr:col>
      <xdr:colOff>38100</xdr:colOff>
      <xdr:row>58</xdr:row>
      <xdr:rowOff>121451</xdr:rowOff>
    </xdr:to>
    <xdr:sp macro="" textlink="">
      <xdr:nvSpPr>
        <xdr:cNvPr id="120" name="フローチャート: 判断 119"/>
        <xdr:cNvSpPr/>
      </xdr:nvSpPr>
      <xdr:spPr>
        <a:xfrm>
          <a:off x="3746500" y="9963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56</xdr:row>
      <xdr:rowOff>137978</xdr:rowOff>
    </xdr:from>
    <xdr:ext cx="599010" cy="259045"/>
    <xdr:sp macro="" textlink="">
      <xdr:nvSpPr>
        <xdr:cNvPr id="121" name="テキスト ボックス 120"/>
        <xdr:cNvSpPr txBox="1"/>
      </xdr:nvSpPr>
      <xdr:spPr>
        <a:xfrm>
          <a:off x="3497795" y="973917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151,027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75257</xdr:rowOff>
    </xdr:from>
    <xdr:to>
      <xdr:col>15</xdr:col>
      <xdr:colOff>50800</xdr:colOff>
      <xdr:row>58</xdr:row>
      <xdr:rowOff>89795</xdr:rowOff>
    </xdr:to>
    <xdr:cxnSp macro="">
      <xdr:nvCxnSpPr>
        <xdr:cNvPr id="122" name="直線コネクタ 121"/>
        <xdr:cNvCxnSpPr/>
      </xdr:nvCxnSpPr>
      <xdr:spPr>
        <a:xfrm flipV="1">
          <a:off x="2019300" y="10019357"/>
          <a:ext cx="889000" cy="145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58</xdr:row>
      <xdr:rowOff>20772</xdr:rowOff>
    </xdr:from>
    <xdr:to>
      <xdr:col>15</xdr:col>
      <xdr:colOff>101600</xdr:colOff>
      <xdr:row>58</xdr:row>
      <xdr:rowOff>122372</xdr:rowOff>
    </xdr:to>
    <xdr:sp macro="" textlink="">
      <xdr:nvSpPr>
        <xdr:cNvPr id="123" name="フローチャート: 判断 122"/>
        <xdr:cNvSpPr/>
      </xdr:nvSpPr>
      <xdr:spPr>
        <a:xfrm>
          <a:off x="2857500" y="9964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56</xdr:row>
      <xdr:rowOff>138899</xdr:rowOff>
    </xdr:from>
    <xdr:ext cx="599010" cy="259045"/>
    <xdr:sp macro="" textlink="">
      <xdr:nvSpPr>
        <xdr:cNvPr id="124" name="テキスト ボックス 123"/>
        <xdr:cNvSpPr txBox="1"/>
      </xdr:nvSpPr>
      <xdr:spPr>
        <a:xfrm>
          <a:off x="2608795" y="97400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149,013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89795</xdr:rowOff>
    </xdr:from>
    <xdr:to>
      <xdr:col>10</xdr:col>
      <xdr:colOff>114300</xdr:colOff>
      <xdr:row>58</xdr:row>
      <xdr:rowOff>96814</xdr:rowOff>
    </xdr:to>
    <xdr:cxnSp macro="">
      <xdr:nvCxnSpPr>
        <xdr:cNvPr id="125" name="直線コネクタ 124"/>
        <xdr:cNvCxnSpPr/>
      </xdr:nvCxnSpPr>
      <xdr:spPr>
        <a:xfrm flipV="1">
          <a:off x="1130300" y="10033895"/>
          <a:ext cx="889000" cy="70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58</xdr:row>
      <xdr:rowOff>27578</xdr:rowOff>
    </xdr:from>
    <xdr:to>
      <xdr:col>10</xdr:col>
      <xdr:colOff>165100</xdr:colOff>
      <xdr:row>58</xdr:row>
      <xdr:rowOff>129178</xdr:rowOff>
    </xdr:to>
    <xdr:sp macro="" textlink="">
      <xdr:nvSpPr>
        <xdr:cNvPr id="126" name="フローチャート: 判断 125"/>
        <xdr:cNvSpPr/>
      </xdr:nvSpPr>
      <xdr:spPr>
        <a:xfrm>
          <a:off x="1968500" y="99716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145705</xdr:rowOff>
    </xdr:from>
    <xdr:ext cx="599010" cy="259045"/>
    <xdr:sp macro="" textlink="">
      <xdr:nvSpPr>
        <xdr:cNvPr id="127" name="テキスト ボックス 126"/>
        <xdr:cNvSpPr txBox="1"/>
      </xdr:nvSpPr>
      <xdr:spPr>
        <a:xfrm>
          <a:off x="1719795" y="974690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29545</xdr:rowOff>
    </xdr:from>
    <xdr:to>
      <xdr:col>6</xdr:col>
      <xdr:colOff>38100</xdr:colOff>
      <xdr:row>58</xdr:row>
      <xdr:rowOff>131145</xdr:rowOff>
    </xdr:to>
    <xdr:sp macro="" textlink="">
      <xdr:nvSpPr>
        <xdr:cNvPr id="128" name="フローチャート: 判断 127"/>
        <xdr:cNvSpPr/>
      </xdr:nvSpPr>
      <xdr:spPr>
        <a:xfrm>
          <a:off x="1079500" y="9973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147672</xdr:rowOff>
    </xdr:from>
    <xdr:ext cx="599010" cy="259045"/>
    <xdr:sp macro="" textlink="">
      <xdr:nvSpPr>
        <xdr:cNvPr id="129" name="テキスト ボックス 128"/>
        <xdr:cNvSpPr txBox="1"/>
      </xdr:nvSpPr>
      <xdr:spPr>
        <a:xfrm>
          <a:off x="830795" y="974887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129,824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0" name="テキスト ボックス 129"/>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1" name="テキスト ボックス 130"/>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2" name="テキスト ボックス 131"/>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3" name="テキスト ボックス 132"/>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4" name="テキスト ボックス 133"/>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58</xdr:row>
      <xdr:rowOff>25019</xdr:rowOff>
    </xdr:from>
    <xdr:to>
      <xdr:col>24</xdr:col>
      <xdr:colOff>114300</xdr:colOff>
      <xdr:row>58</xdr:row>
      <xdr:rowOff>126619</xdr:rowOff>
    </xdr:to>
    <xdr:sp macro="" textlink="">
      <xdr:nvSpPr>
        <xdr:cNvPr id="135" name="楕円 134"/>
        <xdr:cNvSpPr/>
      </xdr:nvSpPr>
      <xdr:spPr>
        <a:xfrm>
          <a:off x="4584700" y="996911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149171</xdr:rowOff>
    </xdr:from>
    <xdr:ext cx="599010" cy="259045"/>
    <xdr:sp macro="" textlink="">
      <xdr:nvSpPr>
        <xdr:cNvPr id="136" name="物件費該当値テキスト"/>
        <xdr:cNvSpPr txBox="1"/>
      </xdr:nvSpPr>
      <xdr:spPr>
        <a:xfrm>
          <a:off x="4686300" y="992182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139,721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58</xdr:row>
      <xdr:rowOff>23432</xdr:rowOff>
    </xdr:from>
    <xdr:to>
      <xdr:col>20</xdr:col>
      <xdr:colOff>38100</xdr:colOff>
      <xdr:row>58</xdr:row>
      <xdr:rowOff>125032</xdr:rowOff>
    </xdr:to>
    <xdr:sp macro="" textlink="">
      <xdr:nvSpPr>
        <xdr:cNvPr id="137" name="楕円 136"/>
        <xdr:cNvSpPr/>
      </xdr:nvSpPr>
      <xdr:spPr>
        <a:xfrm>
          <a:off x="3746500" y="99675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58</xdr:row>
      <xdr:rowOff>116159</xdr:rowOff>
    </xdr:from>
    <xdr:ext cx="599010" cy="259045"/>
    <xdr:sp macro="" textlink="">
      <xdr:nvSpPr>
        <xdr:cNvPr id="138" name="テキスト ボックス 137"/>
        <xdr:cNvSpPr txBox="1"/>
      </xdr:nvSpPr>
      <xdr:spPr>
        <a:xfrm>
          <a:off x="3497795" y="100602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24457</xdr:rowOff>
    </xdr:from>
    <xdr:to>
      <xdr:col>15</xdr:col>
      <xdr:colOff>101600</xdr:colOff>
      <xdr:row>58</xdr:row>
      <xdr:rowOff>126057</xdr:rowOff>
    </xdr:to>
    <xdr:sp macro="" textlink="">
      <xdr:nvSpPr>
        <xdr:cNvPr id="139" name="楕円 138"/>
        <xdr:cNvSpPr/>
      </xdr:nvSpPr>
      <xdr:spPr>
        <a:xfrm>
          <a:off x="2857500" y="99685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117184</xdr:rowOff>
    </xdr:from>
    <xdr:ext cx="599010" cy="259045"/>
    <xdr:sp macro="" textlink="">
      <xdr:nvSpPr>
        <xdr:cNvPr id="140" name="テキスト ボックス 139"/>
        <xdr:cNvSpPr txBox="1"/>
      </xdr:nvSpPr>
      <xdr:spPr>
        <a:xfrm>
          <a:off x="2608795" y="1006128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140,952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58</xdr:row>
      <xdr:rowOff>38995</xdr:rowOff>
    </xdr:from>
    <xdr:to>
      <xdr:col>10</xdr:col>
      <xdr:colOff>165100</xdr:colOff>
      <xdr:row>58</xdr:row>
      <xdr:rowOff>140595</xdr:rowOff>
    </xdr:to>
    <xdr:sp macro="" textlink="">
      <xdr:nvSpPr>
        <xdr:cNvPr id="141" name="楕円 140"/>
        <xdr:cNvSpPr/>
      </xdr:nvSpPr>
      <xdr:spPr>
        <a:xfrm>
          <a:off x="1968500" y="9983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131722</xdr:rowOff>
    </xdr:from>
    <xdr:ext cx="599010" cy="259045"/>
    <xdr:sp macro="" textlink="">
      <xdr:nvSpPr>
        <xdr:cNvPr id="142" name="テキスト ボックス 141"/>
        <xdr:cNvSpPr txBox="1"/>
      </xdr:nvSpPr>
      <xdr:spPr>
        <a:xfrm>
          <a:off x="1719795" y="100758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109,154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46014</xdr:rowOff>
    </xdr:from>
    <xdr:to>
      <xdr:col>6</xdr:col>
      <xdr:colOff>38100</xdr:colOff>
      <xdr:row>58</xdr:row>
      <xdr:rowOff>147614</xdr:rowOff>
    </xdr:to>
    <xdr:sp macro="" textlink="">
      <xdr:nvSpPr>
        <xdr:cNvPr id="143" name="楕円 142"/>
        <xdr:cNvSpPr/>
      </xdr:nvSpPr>
      <xdr:spPr>
        <a:xfrm>
          <a:off x="1079500" y="99901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138741</xdr:rowOff>
    </xdr:from>
    <xdr:ext cx="534377" cy="259045"/>
    <xdr:sp macro="" textlink="">
      <xdr:nvSpPr>
        <xdr:cNvPr id="144" name="テキスト ボックス 143"/>
        <xdr:cNvSpPr txBox="1"/>
      </xdr:nvSpPr>
      <xdr:spPr>
        <a:xfrm>
          <a:off x="863111" y="100828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93,801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5" name="正方形/長方形 144"/>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6" name="正方形/長方形 145"/>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7" name="正方形/長方形 146"/>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48" name="正方形/長方形 147"/>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49" name="正方形/長方形 148"/>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0" name="正方形/長方形 149"/>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1" name="正方形/長方形 150"/>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2" name="正方形/長方形 151"/>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3" name="テキスト ボックス 152"/>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4" name="直線コネクタ 153"/>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79</xdr:row>
      <xdr:rowOff>44450</xdr:rowOff>
    </xdr:from>
    <xdr:to>
      <xdr:col>28</xdr:col>
      <xdr:colOff>114300</xdr:colOff>
      <xdr:row>79</xdr:row>
      <xdr:rowOff>44450</xdr:rowOff>
    </xdr:to>
    <xdr:cxnSp macro="">
      <xdr:nvCxnSpPr>
        <xdr:cNvPr id="155" name="直線コネクタ 154"/>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78</xdr:row>
      <xdr:rowOff>73677</xdr:rowOff>
    </xdr:from>
    <xdr:ext cx="248786" cy="259045"/>
    <xdr:sp macro="" textlink="">
      <xdr:nvSpPr>
        <xdr:cNvPr id="156" name="テキスト ボックス 155"/>
        <xdr:cNvSpPr txBox="1"/>
      </xdr:nvSpPr>
      <xdr:spPr>
        <a:xfrm>
          <a:off x="513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57" name="直線コネクタ 156"/>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76</xdr:row>
      <xdr:rowOff>35577</xdr:rowOff>
    </xdr:from>
    <xdr:ext cx="531299" cy="259045"/>
    <xdr:sp macro="" textlink="">
      <xdr:nvSpPr>
        <xdr:cNvPr id="158" name="テキスト ボックス 157"/>
        <xdr:cNvSpPr txBox="1"/>
      </xdr:nvSpPr>
      <xdr:spPr>
        <a:xfrm>
          <a:off x="230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59" name="直線コネクタ 158"/>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73</xdr:row>
      <xdr:rowOff>168927</xdr:rowOff>
    </xdr:from>
    <xdr:ext cx="531299" cy="259045"/>
    <xdr:sp macro="" textlink="">
      <xdr:nvSpPr>
        <xdr:cNvPr id="160" name="テキスト ボックス 159"/>
        <xdr:cNvSpPr txBox="1"/>
      </xdr:nvSpPr>
      <xdr:spPr>
        <a:xfrm>
          <a:off x="230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1" name="直線コネクタ 160"/>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71</xdr:row>
      <xdr:rowOff>130827</xdr:rowOff>
    </xdr:from>
    <xdr:ext cx="531299" cy="259045"/>
    <xdr:sp macro="" textlink="">
      <xdr:nvSpPr>
        <xdr:cNvPr id="162" name="テキスト ボックス 161"/>
        <xdr:cNvSpPr txBox="1"/>
      </xdr:nvSpPr>
      <xdr:spPr>
        <a:xfrm>
          <a:off x="230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3" name="直線コネクタ 162"/>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92727</xdr:rowOff>
    </xdr:from>
    <xdr:ext cx="531299" cy="259045"/>
    <xdr:sp macro="" textlink="">
      <xdr:nvSpPr>
        <xdr:cNvPr id="164" name="テキスト ボックス 163"/>
        <xdr:cNvSpPr txBox="1"/>
      </xdr:nvSpPr>
      <xdr:spPr>
        <a:xfrm>
          <a:off x="230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5" name="直線コネクタ 164"/>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6" name="テキスト ボックス 165"/>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7" name="維持補修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21075</xdr:rowOff>
    </xdr:from>
    <xdr:to>
      <xdr:col>24</xdr:col>
      <xdr:colOff>62865</xdr:colOff>
      <xdr:row>79</xdr:row>
      <xdr:rowOff>32238</xdr:rowOff>
    </xdr:to>
    <xdr:cxnSp macro="">
      <xdr:nvCxnSpPr>
        <xdr:cNvPr id="168" name="直線コネクタ 167"/>
        <xdr:cNvCxnSpPr/>
      </xdr:nvCxnSpPr>
      <xdr:spPr>
        <a:xfrm flipV="1">
          <a:off x="4633595" y="12022575"/>
          <a:ext cx="1270" cy="155421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79</xdr:row>
      <xdr:rowOff>36065</xdr:rowOff>
    </xdr:from>
    <xdr:ext cx="378565" cy="259045"/>
    <xdr:sp macro="" textlink="">
      <xdr:nvSpPr>
        <xdr:cNvPr id="169" name="維持補修費最小値テキスト"/>
        <xdr:cNvSpPr txBox="1"/>
      </xdr:nvSpPr>
      <xdr:spPr>
        <a:xfrm>
          <a:off x="4686300" y="1358061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641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79</xdr:row>
      <xdr:rowOff>32238</xdr:rowOff>
    </xdr:from>
    <xdr:to>
      <xdr:col>24</xdr:col>
      <xdr:colOff>152400</xdr:colOff>
      <xdr:row>79</xdr:row>
      <xdr:rowOff>32238</xdr:rowOff>
    </xdr:to>
    <xdr:cxnSp macro="">
      <xdr:nvCxnSpPr>
        <xdr:cNvPr id="170" name="直線コネクタ 169"/>
        <xdr:cNvCxnSpPr/>
      </xdr:nvCxnSpPr>
      <xdr:spPr>
        <a:xfrm>
          <a:off x="4546600" y="1357678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68</xdr:row>
      <xdr:rowOff>139202</xdr:rowOff>
    </xdr:from>
    <xdr:ext cx="534377" cy="259045"/>
    <xdr:sp macro="" textlink="">
      <xdr:nvSpPr>
        <xdr:cNvPr id="171" name="維持補修費最大値テキスト"/>
        <xdr:cNvSpPr txBox="1"/>
      </xdr:nvSpPr>
      <xdr:spPr>
        <a:xfrm>
          <a:off x="4686300" y="117978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82,227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70</xdr:row>
      <xdr:rowOff>21075</xdr:rowOff>
    </xdr:from>
    <xdr:to>
      <xdr:col>24</xdr:col>
      <xdr:colOff>152400</xdr:colOff>
      <xdr:row>70</xdr:row>
      <xdr:rowOff>21075</xdr:rowOff>
    </xdr:to>
    <xdr:cxnSp macro="">
      <xdr:nvCxnSpPr>
        <xdr:cNvPr id="172" name="直線コネクタ 171"/>
        <xdr:cNvCxnSpPr/>
      </xdr:nvCxnSpPr>
      <xdr:spPr>
        <a:xfrm>
          <a:off x="4546600" y="120225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76549</xdr:rowOff>
    </xdr:from>
    <xdr:to>
      <xdr:col>24</xdr:col>
      <xdr:colOff>63500</xdr:colOff>
      <xdr:row>76</xdr:row>
      <xdr:rowOff>110592</xdr:rowOff>
    </xdr:to>
    <xdr:cxnSp macro="">
      <xdr:nvCxnSpPr>
        <xdr:cNvPr id="173" name="直線コネクタ 172"/>
        <xdr:cNvCxnSpPr/>
      </xdr:nvCxnSpPr>
      <xdr:spPr>
        <a:xfrm flipV="1">
          <a:off x="3797300" y="13106749"/>
          <a:ext cx="838200" cy="340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24713</xdr:rowOff>
    </xdr:from>
    <xdr:ext cx="534377" cy="259045"/>
    <xdr:sp macro="" textlink="">
      <xdr:nvSpPr>
        <xdr:cNvPr id="174" name="維持補修費平均値テキスト"/>
        <xdr:cNvSpPr txBox="1"/>
      </xdr:nvSpPr>
      <xdr:spPr>
        <a:xfrm>
          <a:off x="4686300" y="13226363"/>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15,237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46286</xdr:rowOff>
    </xdr:from>
    <xdr:to>
      <xdr:col>24</xdr:col>
      <xdr:colOff>114300</xdr:colOff>
      <xdr:row>77</xdr:row>
      <xdr:rowOff>147886</xdr:rowOff>
    </xdr:to>
    <xdr:sp macro="" textlink="">
      <xdr:nvSpPr>
        <xdr:cNvPr id="175" name="フローチャート: 判断 174"/>
        <xdr:cNvSpPr/>
      </xdr:nvSpPr>
      <xdr:spPr>
        <a:xfrm>
          <a:off x="4584700" y="132479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76</xdr:row>
      <xdr:rowOff>94114</xdr:rowOff>
    </xdr:from>
    <xdr:to>
      <xdr:col>19</xdr:col>
      <xdr:colOff>177800</xdr:colOff>
      <xdr:row>76</xdr:row>
      <xdr:rowOff>110592</xdr:rowOff>
    </xdr:to>
    <xdr:cxnSp macro="">
      <xdr:nvCxnSpPr>
        <xdr:cNvPr id="176" name="直線コネクタ 175"/>
        <xdr:cNvCxnSpPr/>
      </xdr:nvCxnSpPr>
      <xdr:spPr>
        <a:xfrm>
          <a:off x="2908300" y="13124314"/>
          <a:ext cx="889000" cy="1647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94386</xdr:rowOff>
    </xdr:from>
    <xdr:to>
      <xdr:col>20</xdr:col>
      <xdr:colOff>38100</xdr:colOff>
      <xdr:row>78</xdr:row>
      <xdr:rowOff>24536</xdr:rowOff>
    </xdr:to>
    <xdr:sp macro="" textlink="">
      <xdr:nvSpPr>
        <xdr:cNvPr id="177" name="フローチャート: 判断 176"/>
        <xdr:cNvSpPr/>
      </xdr:nvSpPr>
      <xdr:spPr>
        <a:xfrm>
          <a:off x="3746500" y="132960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78</xdr:row>
      <xdr:rowOff>15663</xdr:rowOff>
    </xdr:from>
    <xdr:ext cx="534377" cy="259045"/>
    <xdr:sp macro="" textlink="">
      <xdr:nvSpPr>
        <xdr:cNvPr id="178" name="テキスト ボックス 177"/>
        <xdr:cNvSpPr txBox="1"/>
      </xdr:nvSpPr>
      <xdr:spPr>
        <a:xfrm>
          <a:off x="3530111" y="133887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76</xdr:row>
      <xdr:rowOff>94114</xdr:rowOff>
    </xdr:from>
    <xdr:to>
      <xdr:col>15</xdr:col>
      <xdr:colOff>50800</xdr:colOff>
      <xdr:row>76</xdr:row>
      <xdr:rowOff>171056</xdr:rowOff>
    </xdr:to>
    <xdr:cxnSp macro="">
      <xdr:nvCxnSpPr>
        <xdr:cNvPr id="179" name="直線コネクタ 178"/>
        <xdr:cNvCxnSpPr/>
      </xdr:nvCxnSpPr>
      <xdr:spPr>
        <a:xfrm flipV="1">
          <a:off x="2019300" y="13124314"/>
          <a:ext cx="889000" cy="769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110350</xdr:rowOff>
    </xdr:from>
    <xdr:to>
      <xdr:col>15</xdr:col>
      <xdr:colOff>101600</xdr:colOff>
      <xdr:row>78</xdr:row>
      <xdr:rowOff>40500</xdr:rowOff>
    </xdr:to>
    <xdr:sp macro="" textlink="">
      <xdr:nvSpPr>
        <xdr:cNvPr id="180" name="フローチャート: 判断 179"/>
        <xdr:cNvSpPr/>
      </xdr:nvSpPr>
      <xdr:spPr>
        <a:xfrm>
          <a:off x="2857500" y="13312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78</xdr:row>
      <xdr:rowOff>31627</xdr:rowOff>
    </xdr:from>
    <xdr:ext cx="534377" cy="259045"/>
    <xdr:sp macro="" textlink="">
      <xdr:nvSpPr>
        <xdr:cNvPr id="181" name="テキスト ボックス 180"/>
        <xdr:cNvSpPr txBox="1"/>
      </xdr:nvSpPr>
      <xdr:spPr>
        <a:xfrm>
          <a:off x="2641111" y="134047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11,874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76</xdr:row>
      <xdr:rowOff>171056</xdr:rowOff>
    </xdr:from>
    <xdr:to>
      <xdr:col>10</xdr:col>
      <xdr:colOff>114300</xdr:colOff>
      <xdr:row>77</xdr:row>
      <xdr:rowOff>37058</xdr:rowOff>
    </xdr:to>
    <xdr:cxnSp macro="">
      <xdr:nvCxnSpPr>
        <xdr:cNvPr id="182" name="直線コネクタ 181"/>
        <xdr:cNvCxnSpPr/>
      </xdr:nvCxnSpPr>
      <xdr:spPr>
        <a:xfrm flipV="1">
          <a:off x="1130300" y="13201256"/>
          <a:ext cx="889000" cy="374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116027</xdr:rowOff>
    </xdr:from>
    <xdr:to>
      <xdr:col>10</xdr:col>
      <xdr:colOff>165100</xdr:colOff>
      <xdr:row>78</xdr:row>
      <xdr:rowOff>46177</xdr:rowOff>
    </xdr:to>
    <xdr:sp macro="" textlink="">
      <xdr:nvSpPr>
        <xdr:cNvPr id="183" name="フローチャート: 判断 182"/>
        <xdr:cNvSpPr/>
      </xdr:nvSpPr>
      <xdr:spPr>
        <a:xfrm>
          <a:off x="1968500" y="1331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78</xdr:row>
      <xdr:rowOff>37304</xdr:rowOff>
    </xdr:from>
    <xdr:ext cx="534377" cy="259045"/>
    <xdr:sp macro="" textlink="">
      <xdr:nvSpPr>
        <xdr:cNvPr id="184" name="テキスト ボックス 183"/>
        <xdr:cNvSpPr txBox="1"/>
      </xdr:nvSpPr>
      <xdr:spPr>
        <a:xfrm>
          <a:off x="1752111" y="134104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140773</xdr:rowOff>
    </xdr:from>
    <xdr:to>
      <xdr:col>6</xdr:col>
      <xdr:colOff>38100</xdr:colOff>
      <xdr:row>78</xdr:row>
      <xdr:rowOff>70923</xdr:rowOff>
    </xdr:to>
    <xdr:sp macro="" textlink="">
      <xdr:nvSpPr>
        <xdr:cNvPr id="185" name="フローチャート: 判断 184"/>
        <xdr:cNvSpPr/>
      </xdr:nvSpPr>
      <xdr:spPr>
        <a:xfrm>
          <a:off x="1079500" y="133424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78</xdr:row>
      <xdr:rowOff>62050</xdr:rowOff>
    </xdr:from>
    <xdr:ext cx="534377" cy="259045"/>
    <xdr:sp macro="" textlink="">
      <xdr:nvSpPr>
        <xdr:cNvPr id="186" name="テキスト ボックス 185"/>
        <xdr:cNvSpPr txBox="1"/>
      </xdr:nvSpPr>
      <xdr:spPr>
        <a:xfrm>
          <a:off x="863111" y="134351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10,277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7" name="テキスト ボックス 186"/>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8" name="テキスト ボックス 187"/>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89" name="テキスト ボックス 188"/>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0" name="テキスト ボックス 189"/>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1" name="テキスト ボックス 190"/>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25749</xdr:rowOff>
    </xdr:from>
    <xdr:to>
      <xdr:col>24</xdr:col>
      <xdr:colOff>114300</xdr:colOff>
      <xdr:row>76</xdr:row>
      <xdr:rowOff>127349</xdr:rowOff>
    </xdr:to>
    <xdr:sp macro="" textlink="">
      <xdr:nvSpPr>
        <xdr:cNvPr id="192" name="楕円 191"/>
        <xdr:cNvSpPr/>
      </xdr:nvSpPr>
      <xdr:spPr>
        <a:xfrm>
          <a:off x="4584700" y="130559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75</xdr:row>
      <xdr:rowOff>48627</xdr:rowOff>
    </xdr:from>
    <xdr:ext cx="534377" cy="259045"/>
    <xdr:sp macro="" textlink="">
      <xdr:nvSpPr>
        <xdr:cNvPr id="193" name="維持補修費該当値テキスト"/>
        <xdr:cNvSpPr txBox="1"/>
      </xdr:nvSpPr>
      <xdr:spPr>
        <a:xfrm>
          <a:off x="4686300" y="129073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25,315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76</xdr:row>
      <xdr:rowOff>59792</xdr:rowOff>
    </xdr:from>
    <xdr:to>
      <xdr:col>20</xdr:col>
      <xdr:colOff>38100</xdr:colOff>
      <xdr:row>76</xdr:row>
      <xdr:rowOff>161392</xdr:rowOff>
    </xdr:to>
    <xdr:sp macro="" textlink="">
      <xdr:nvSpPr>
        <xdr:cNvPr id="194" name="楕円 193"/>
        <xdr:cNvSpPr/>
      </xdr:nvSpPr>
      <xdr:spPr>
        <a:xfrm>
          <a:off x="3746500" y="130899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75</xdr:row>
      <xdr:rowOff>6469</xdr:rowOff>
    </xdr:from>
    <xdr:ext cx="534377" cy="259045"/>
    <xdr:sp macro="" textlink="">
      <xdr:nvSpPr>
        <xdr:cNvPr id="195" name="テキスト ボックス 194"/>
        <xdr:cNvSpPr txBox="1"/>
      </xdr:nvSpPr>
      <xdr:spPr>
        <a:xfrm>
          <a:off x="3530111" y="128652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23,528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76</xdr:row>
      <xdr:rowOff>43314</xdr:rowOff>
    </xdr:from>
    <xdr:to>
      <xdr:col>15</xdr:col>
      <xdr:colOff>101600</xdr:colOff>
      <xdr:row>76</xdr:row>
      <xdr:rowOff>144914</xdr:rowOff>
    </xdr:to>
    <xdr:sp macro="" textlink="">
      <xdr:nvSpPr>
        <xdr:cNvPr id="196" name="楕円 195"/>
        <xdr:cNvSpPr/>
      </xdr:nvSpPr>
      <xdr:spPr>
        <a:xfrm>
          <a:off x="2857500" y="13073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74</xdr:row>
      <xdr:rowOff>161441</xdr:rowOff>
    </xdr:from>
    <xdr:ext cx="534377" cy="259045"/>
    <xdr:sp macro="" textlink="">
      <xdr:nvSpPr>
        <xdr:cNvPr id="197" name="テキスト ボックス 196"/>
        <xdr:cNvSpPr txBox="1"/>
      </xdr:nvSpPr>
      <xdr:spPr>
        <a:xfrm>
          <a:off x="2641111" y="128487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120256</xdr:rowOff>
    </xdr:from>
    <xdr:to>
      <xdr:col>10</xdr:col>
      <xdr:colOff>165100</xdr:colOff>
      <xdr:row>77</xdr:row>
      <xdr:rowOff>50406</xdr:rowOff>
    </xdr:to>
    <xdr:sp macro="" textlink="">
      <xdr:nvSpPr>
        <xdr:cNvPr id="198" name="楕円 197"/>
        <xdr:cNvSpPr/>
      </xdr:nvSpPr>
      <xdr:spPr>
        <a:xfrm>
          <a:off x="1968500" y="131504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75</xdr:row>
      <xdr:rowOff>66933</xdr:rowOff>
    </xdr:from>
    <xdr:ext cx="534377" cy="259045"/>
    <xdr:sp macro="" textlink="">
      <xdr:nvSpPr>
        <xdr:cNvPr id="199" name="テキスト ボックス 198"/>
        <xdr:cNvSpPr txBox="1"/>
      </xdr:nvSpPr>
      <xdr:spPr>
        <a:xfrm>
          <a:off x="1752111" y="129256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20,354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76</xdr:row>
      <xdr:rowOff>157708</xdr:rowOff>
    </xdr:from>
    <xdr:to>
      <xdr:col>6</xdr:col>
      <xdr:colOff>38100</xdr:colOff>
      <xdr:row>77</xdr:row>
      <xdr:rowOff>87858</xdr:rowOff>
    </xdr:to>
    <xdr:sp macro="" textlink="">
      <xdr:nvSpPr>
        <xdr:cNvPr id="200" name="楕円 199"/>
        <xdr:cNvSpPr/>
      </xdr:nvSpPr>
      <xdr:spPr>
        <a:xfrm>
          <a:off x="1079500" y="131879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75</xdr:row>
      <xdr:rowOff>104386</xdr:rowOff>
    </xdr:from>
    <xdr:ext cx="534377" cy="259045"/>
    <xdr:sp macro="" textlink="">
      <xdr:nvSpPr>
        <xdr:cNvPr id="201" name="テキスト ボックス 200"/>
        <xdr:cNvSpPr txBox="1"/>
      </xdr:nvSpPr>
      <xdr:spPr>
        <a:xfrm>
          <a:off x="863111" y="129631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2" name="正方形/長方形 201"/>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3" name="正方形/長方形 202"/>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4" name="正方形/長方形 203"/>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5" name="正方形/長方形 204"/>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6" name="正方形/長方形 205"/>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7" name="正方形/長方形 206"/>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8" name="正方形/長方形 207"/>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172,800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09" name="正方形/長方形 208"/>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0" name="テキスト ボックス 209"/>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1" name="直線コネクタ 210"/>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2" name="テキスト ボックス 211"/>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44450</xdr:rowOff>
    </xdr:from>
    <xdr:to>
      <xdr:col>28</xdr:col>
      <xdr:colOff>114300</xdr:colOff>
      <xdr:row>99</xdr:row>
      <xdr:rowOff>44450</xdr:rowOff>
    </xdr:to>
    <xdr:cxnSp macro="">
      <xdr:nvCxnSpPr>
        <xdr:cNvPr id="213" name="直線コネクタ 212"/>
        <xdr:cNvCxnSpPr/>
      </xdr:nvCxnSpPr>
      <xdr:spPr>
        <a:xfrm>
          <a:off x="762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73677</xdr:rowOff>
    </xdr:from>
    <xdr:ext cx="531299" cy="259045"/>
    <xdr:sp macro="" textlink="">
      <xdr:nvSpPr>
        <xdr:cNvPr id="214" name="テキスト ボックス 213"/>
        <xdr:cNvSpPr txBox="1"/>
      </xdr:nvSpPr>
      <xdr:spPr>
        <a:xfrm>
          <a:off x="230701" y="1687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6350</xdr:rowOff>
    </xdr:from>
    <xdr:to>
      <xdr:col>28</xdr:col>
      <xdr:colOff>114300</xdr:colOff>
      <xdr:row>97</xdr:row>
      <xdr:rowOff>6350</xdr:rowOff>
    </xdr:to>
    <xdr:cxnSp macro="">
      <xdr:nvCxnSpPr>
        <xdr:cNvPr id="215" name="直線コネクタ 214"/>
        <xdr:cNvCxnSpPr/>
      </xdr:nvCxnSpPr>
      <xdr:spPr>
        <a:xfrm>
          <a:off x="762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96</xdr:row>
      <xdr:rowOff>35577</xdr:rowOff>
    </xdr:from>
    <xdr:ext cx="595419" cy="259045"/>
    <xdr:sp macro="" textlink="">
      <xdr:nvSpPr>
        <xdr:cNvPr id="216" name="テキスト ボックス 215"/>
        <xdr:cNvSpPr txBox="1"/>
      </xdr:nvSpPr>
      <xdr:spPr>
        <a:xfrm>
          <a:off x="166581" y="1649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94</xdr:row>
      <xdr:rowOff>139700</xdr:rowOff>
    </xdr:from>
    <xdr:to>
      <xdr:col>28</xdr:col>
      <xdr:colOff>114300</xdr:colOff>
      <xdr:row>94</xdr:row>
      <xdr:rowOff>139700</xdr:rowOff>
    </xdr:to>
    <xdr:cxnSp macro="">
      <xdr:nvCxnSpPr>
        <xdr:cNvPr id="217" name="直線コネクタ 216"/>
        <xdr:cNvCxnSpPr/>
      </xdr:nvCxnSpPr>
      <xdr:spPr>
        <a:xfrm>
          <a:off x="762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168927</xdr:rowOff>
    </xdr:from>
    <xdr:ext cx="595419" cy="259045"/>
    <xdr:sp macro="" textlink="">
      <xdr:nvSpPr>
        <xdr:cNvPr id="218" name="テキスト ボックス 217"/>
        <xdr:cNvSpPr txBox="1"/>
      </xdr:nvSpPr>
      <xdr:spPr>
        <a:xfrm>
          <a:off x="166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92</xdr:row>
      <xdr:rowOff>101600</xdr:rowOff>
    </xdr:from>
    <xdr:to>
      <xdr:col>28</xdr:col>
      <xdr:colOff>114300</xdr:colOff>
      <xdr:row>92</xdr:row>
      <xdr:rowOff>101600</xdr:rowOff>
    </xdr:to>
    <xdr:cxnSp macro="">
      <xdr:nvCxnSpPr>
        <xdr:cNvPr id="219" name="直線コネクタ 218"/>
        <xdr:cNvCxnSpPr/>
      </xdr:nvCxnSpPr>
      <xdr:spPr>
        <a:xfrm>
          <a:off x="762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130827</xdr:rowOff>
    </xdr:from>
    <xdr:ext cx="595419" cy="259045"/>
    <xdr:sp macro="" textlink="">
      <xdr:nvSpPr>
        <xdr:cNvPr id="220" name="テキスト ボックス 219"/>
        <xdr:cNvSpPr txBox="1"/>
      </xdr:nvSpPr>
      <xdr:spPr>
        <a:xfrm>
          <a:off x="166581" y="1573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63500</xdr:rowOff>
    </xdr:from>
    <xdr:to>
      <xdr:col>28</xdr:col>
      <xdr:colOff>114300</xdr:colOff>
      <xdr:row>90</xdr:row>
      <xdr:rowOff>63500</xdr:rowOff>
    </xdr:to>
    <xdr:cxnSp macro="">
      <xdr:nvCxnSpPr>
        <xdr:cNvPr id="221" name="直線コネクタ 220"/>
        <xdr:cNvCxnSpPr/>
      </xdr:nvCxnSpPr>
      <xdr:spPr>
        <a:xfrm>
          <a:off x="762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92727</xdr:rowOff>
    </xdr:from>
    <xdr:ext cx="595419" cy="259045"/>
    <xdr:sp macro="" textlink="">
      <xdr:nvSpPr>
        <xdr:cNvPr id="222" name="テキスト ボックス 221"/>
        <xdr:cNvSpPr txBox="1"/>
      </xdr:nvSpPr>
      <xdr:spPr>
        <a:xfrm>
          <a:off x="166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4" name="テキスト ボックス 223"/>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扶助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75006</xdr:rowOff>
    </xdr:from>
    <xdr:to>
      <xdr:col>24</xdr:col>
      <xdr:colOff>62865</xdr:colOff>
      <xdr:row>99</xdr:row>
      <xdr:rowOff>35252</xdr:rowOff>
    </xdr:to>
    <xdr:cxnSp macro="">
      <xdr:nvCxnSpPr>
        <xdr:cNvPr id="226" name="直線コネクタ 225"/>
        <xdr:cNvCxnSpPr/>
      </xdr:nvCxnSpPr>
      <xdr:spPr>
        <a:xfrm flipV="1">
          <a:off x="4633595" y="15676956"/>
          <a:ext cx="1270" cy="133184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39079</xdr:rowOff>
    </xdr:from>
    <xdr:ext cx="534377" cy="259045"/>
    <xdr:sp macro="" textlink="">
      <xdr:nvSpPr>
        <xdr:cNvPr id="227" name="扶助費最小値テキスト"/>
        <xdr:cNvSpPr txBox="1"/>
      </xdr:nvSpPr>
      <xdr:spPr>
        <a:xfrm>
          <a:off x="4686300" y="170126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51,207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35252</xdr:rowOff>
    </xdr:from>
    <xdr:to>
      <xdr:col>24</xdr:col>
      <xdr:colOff>152400</xdr:colOff>
      <xdr:row>99</xdr:row>
      <xdr:rowOff>35252</xdr:rowOff>
    </xdr:to>
    <xdr:cxnSp macro="">
      <xdr:nvCxnSpPr>
        <xdr:cNvPr id="228" name="直線コネクタ 227"/>
        <xdr:cNvCxnSpPr/>
      </xdr:nvCxnSpPr>
      <xdr:spPr>
        <a:xfrm>
          <a:off x="4546600" y="170088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21683</xdr:rowOff>
    </xdr:from>
    <xdr:ext cx="599010" cy="259045"/>
    <xdr:sp macro="" textlink="">
      <xdr:nvSpPr>
        <xdr:cNvPr id="229" name="扶助費最大値テキスト"/>
        <xdr:cNvSpPr txBox="1"/>
      </xdr:nvSpPr>
      <xdr:spPr>
        <a:xfrm>
          <a:off x="4686300" y="1545218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225,990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75006</xdr:rowOff>
    </xdr:from>
    <xdr:to>
      <xdr:col>24</xdr:col>
      <xdr:colOff>152400</xdr:colOff>
      <xdr:row>91</xdr:row>
      <xdr:rowOff>75006</xdr:rowOff>
    </xdr:to>
    <xdr:cxnSp macro="">
      <xdr:nvCxnSpPr>
        <xdr:cNvPr id="230" name="直線コネクタ 229"/>
        <xdr:cNvCxnSpPr/>
      </xdr:nvCxnSpPr>
      <xdr:spPr>
        <a:xfrm>
          <a:off x="4546600" y="156769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95</xdr:row>
      <xdr:rowOff>14976</xdr:rowOff>
    </xdr:from>
    <xdr:to>
      <xdr:col>24</xdr:col>
      <xdr:colOff>63500</xdr:colOff>
      <xdr:row>95</xdr:row>
      <xdr:rowOff>51941</xdr:rowOff>
    </xdr:to>
    <xdr:cxnSp macro="">
      <xdr:nvCxnSpPr>
        <xdr:cNvPr id="231" name="直線コネクタ 230"/>
        <xdr:cNvCxnSpPr/>
      </xdr:nvCxnSpPr>
      <xdr:spPr>
        <a:xfrm>
          <a:off x="3797300" y="16302726"/>
          <a:ext cx="838200" cy="369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96</xdr:row>
      <xdr:rowOff>154142</xdr:rowOff>
    </xdr:from>
    <xdr:ext cx="534377" cy="259045"/>
    <xdr:sp macro="" textlink="">
      <xdr:nvSpPr>
        <xdr:cNvPr id="232" name="扶助費平均値テキスト"/>
        <xdr:cNvSpPr txBox="1"/>
      </xdr:nvSpPr>
      <xdr:spPr>
        <a:xfrm>
          <a:off x="4686300" y="1661334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93,607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4265</xdr:rowOff>
    </xdr:from>
    <xdr:to>
      <xdr:col>24</xdr:col>
      <xdr:colOff>114300</xdr:colOff>
      <xdr:row>97</xdr:row>
      <xdr:rowOff>105865</xdr:rowOff>
    </xdr:to>
    <xdr:sp macro="" textlink="">
      <xdr:nvSpPr>
        <xdr:cNvPr id="233" name="フローチャート: 判断 232"/>
        <xdr:cNvSpPr/>
      </xdr:nvSpPr>
      <xdr:spPr>
        <a:xfrm>
          <a:off x="4584700" y="166349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95</xdr:row>
      <xdr:rowOff>14976</xdr:rowOff>
    </xdr:from>
    <xdr:to>
      <xdr:col>19</xdr:col>
      <xdr:colOff>177800</xdr:colOff>
      <xdr:row>95</xdr:row>
      <xdr:rowOff>138557</xdr:rowOff>
    </xdr:to>
    <xdr:cxnSp macro="">
      <xdr:nvCxnSpPr>
        <xdr:cNvPr id="234" name="直線コネクタ 233"/>
        <xdr:cNvCxnSpPr/>
      </xdr:nvCxnSpPr>
      <xdr:spPr>
        <a:xfrm flipV="1">
          <a:off x="2908300" y="16302726"/>
          <a:ext cx="889000" cy="1235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47561</xdr:rowOff>
    </xdr:from>
    <xdr:to>
      <xdr:col>20</xdr:col>
      <xdr:colOff>38100</xdr:colOff>
      <xdr:row>97</xdr:row>
      <xdr:rowOff>149161</xdr:rowOff>
    </xdr:to>
    <xdr:sp macro="" textlink="">
      <xdr:nvSpPr>
        <xdr:cNvPr id="235" name="フローチャート: 判断 234"/>
        <xdr:cNvSpPr/>
      </xdr:nvSpPr>
      <xdr:spPr>
        <a:xfrm>
          <a:off x="3746500" y="166782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97</xdr:row>
      <xdr:rowOff>140288</xdr:rowOff>
    </xdr:from>
    <xdr:ext cx="534377" cy="259045"/>
    <xdr:sp macro="" textlink="">
      <xdr:nvSpPr>
        <xdr:cNvPr id="236" name="テキスト ボックス 235"/>
        <xdr:cNvSpPr txBox="1"/>
      </xdr:nvSpPr>
      <xdr:spPr>
        <a:xfrm>
          <a:off x="3530111" y="16770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95</xdr:row>
      <xdr:rowOff>138557</xdr:rowOff>
    </xdr:from>
    <xdr:to>
      <xdr:col>15</xdr:col>
      <xdr:colOff>50800</xdr:colOff>
      <xdr:row>96</xdr:row>
      <xdr:rowOff>10168</xdr:rowOff>
    </xdr:to>
    <xdr:cxnSp macro="">
      <xdr:nvCxnSpPr>
        <xdr:cNvPr id="237" name="直線コネクタ 236"/>
        <xdr:cNvCxnSpPr/>
      </xdr:nvCxnSpPr>
      <xdr:spPr>
        <a:xfrm flipV="1">
          <a:off x="2019300" y="16426307"/>
          <a:ext cx="889000" cy="430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88054</xdr:rowOff>
    </xdr:from>
    <xdr:to>
      <xdr:col>15</xdr:col>
      <xdr:colOff>101600</xdr:colOff>
      <xdr:row>98</xdr:row>
      <xdr:rowOff>18204</xdr:rowOff>
    </xdr:to>
    <xdr:sp macro="" textlink="">
      <xdr:nvSpPr>
        <xdr:cNvPr id="238" name="フローチャート: 判断 237"/>
        <xdr:cNvSpPr/>
      </xdr:nvSpPr>
      <xdr:spPr>
        <a:xfrm>
          <a:off x="2857500" y="167187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9331</xdr:rowOff>
    </xdr:from>
    <xdr:ext cx="534377" cy="259045"/>
    <xdr:sp macro="" textlink="">
      <xdr:nvSpPr>
        <xdr:cNvPr id="239" name="テキスト ボックス 238"/>
        <xdr:cNvSpPr txBox="1"/>
      </xdr:nvSpPr>
      <xdr:spPr>
        <a:xfrm>
          <a:off x="2641111" y="16811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82,611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10168</xdr:rowOff>
    </xdr:from>
    <xdr:to>
      <xdr:col>10</xdr:col>
      <xdr:colOff>114300</xdr:colOff>
      <xdr:row>96</xdr:row>
      <xdr:rowOff>136080</xdr:rowOff>
    </xdr:to>
    <xdr:cxnSp macro="">
      <xdr:nvCxnSpPr>
        <xdr:cNvPr id="240" name="直線コネクタ 239"/>
        <xdr:cNvCxnSpPr/>
      </xdr:nvCxnSpPr>
      <xdr:spPr>
        <a:xfrm flipV="1">
          <a:off x="1130300" y="16469368"/>
          <a:ext cx="889000" cy="1259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169032</xdr:rowOff>
    </xdr:from>
    <xdr:to>
      <xdr:col>10</xdr:col>
      <xdr:colOff>165100</xdr:colOff>
      <xdr:row>97</xdr:row>
      <xdr:rowOff>99182</xdr:rowOff>
    </xdr:to>
    <xdr:sp macro="" textlink="">
      <xdr:nvSpPr>
        <xdr:cNvPr id="241" name="フローチャート: 判断 240"/>
        <xdr:cNvSpPr/>
      </xdr:nvSpPr>
      <xdr:spPr>
        <a:xfrm>
          <a:off x="1968500" y="166282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90309</xdr:rowOff>
    </xdr:from>
    <xdr:ext cx="534377" cy="259045"/>
    <xdr:sp macro="" textlink="">
      <xdr:nvSpPr>
        <xdr:cNvPr id="242" name="テキスト ボックス 241"/>
        <xdr:cNvSpPr txBox="1"/>
      </xdr:nvSpPr>
      <xdr:spPr>
        <a:xfrm>
          <a:off x="1752111" y="167209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94,484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11221</xdr:rowOff>
    </xdr:from>
    <xdr:to>
      <xdr:col>6</xdr:col>
      <xdr:colOff>38100</xdr:colOff>
      <xdr:row>98</xdr:row>
      <xdr:rowOff>112821</xdr:rowOff>
    </xdr:to>
    <xdr:sp macro="" textlink="">
      <xdr:nvSpPr>
        <xdr:cNvPr id="243" name="フローチャート: 判断 242"/>
        <xdr:cNvSpPr/>
      </xdr:nvSpPr>
      <xdr:spPr>
        <a:xfrm>
          <a:off x="1079500" y="168133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103948</xdr:rowOff>
    </xdr:from>
    <xdr:ext cx="534377" cy="259045"/>
    <xdr:sp macro="" textlink="">
      <xdr:nvSpPr>
        <xdr:cNvPr id="244" name="テキスト ボックス 243"/>
        <xdr:cNvSpPr txBox="1"/>
      </xdr:nvSpPr>
      <xdr:spPr>
        <a:xfrm>
          <a:off x="863111" y="169060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95</xdr:row>
      <xdr:rowOff>1141</xdr:rowOff>
    </xdr:from>
    <xdr:to>
      <xdr:col>24</xdr:col>
      <xdr:colOff>114300</xdr:colOff>
      <xdr:row>95</xdr:row>
      <xdr:rowOff>102741</xdr:rowOff>
    </xdr:to>
    <xdr:sp macro="" textlink="">
      <xdr:nvSpPr>
        <xdr:cNvPr id="250" name="楕円 249"/>
        <xdr:cNvSpPr/>
      </xdr:nvSpPr>
      <xdr:spPr>
        <a:xfrm>
          <a:off x="4584700" y="16288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94</xdr:row>
      <xdr:rowOff>24018</xdr:rowOff>
    </xdr:from>
    <xdr:ext cx="599010" cy="259045"/>
    <xdr:sp macro="" textlink="">
      <xdr:nvSpPr>
        <xdr:cNvPr id="251" name="扶助費該当値テキスト"/>
        <xdr:cNvSpPr txBox="1"/>
      </xdr:nvSpPr>
      <xdr:spPr>
        <a:xfrm>
          <a:off x="4686300" y="161403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139,017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94</xdr:row>
      <xdr:rowOff>135626</xdr:rowOff>
    </xdr:from>
    <xdr:to>
      <xdr:col>20</xdr:col>
      <xdr:colOff>38100</xdr:colOff>
      <xdr:row>95</xdr:row>
      <xdr:rowOff>65776</xdr:rowOff>
    </xdr:to>
    <xdr:sp macro="" textlink="">
      <xdr:nvSpPr>
        <xdr:cNvPr id="252" name="楕円 251"/>
        <xdr:cNvSpPr/>
      </xdr:nvSpPr>
      <xdr:spPr>
        <a:xfrm>
          <a:off x="3746500" y="162519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93</xdr:row>
      <xdr:rowOff>82303</xdr:rowOff>
    </xdr:from>
    <xdr:ext cx="599010" cy="259045"/>
    <xdr:sp macro="" textlink="">
      <xdr:nvSpPr>
        <xdr:cNvPr id="253" name="テキスト ボックス 252"/>
        <xdr:cNvSpPr txBox="1"/>
      </xdr:nvSpPr>
      <xdr:spPr>
        <a:xfrm>
          <a:off x="3497795" y="1602715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143,868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95</xdr:row>
      <xdr:rowOff>87757</xdr:rowOff>
    </xdr:from>
    <xdr:to>
      <xdr:col>15</xdr:col>
      <xdr:colOff>101600</xdr:colOff>
      <xdr:row>96</xdr:row>
      <xdr:rowOff>17907</xdr:rowOff>
    </xdr:to>
    <xdr:sp macro="" textlink="">
      <xdr:nvSpPr>
        <xdr:cNvPr id="254" name="楕円 253"/>
        <xdr:cNvSpPr/>
      </xdr:nvSpPr>
      <xdr:spPr>
        <a:xfrm>
          <a:off x="2857500" y="163755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94</xdr:row>
      <xdr:rowOff>34434</xdr:rowOff>
    </xdr:from>
    <xdr:ext cx="599010" cy="259045"/>
    <xdr:sp macro="" textlink="">
      <xdr:nvSpPr>
        <xdr:cNvPr id="255" name="テキスト ボックス 254"/>
        <xdr:cNvSpPr txBox="1"/>
      </xdr:nvSpPr>
      <xdr:spPr>
        <a:xfrm>
          <a:off x="2608795" y="161507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127,650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95</xdr:row>
      <xdr:rowOff>130818</xdr:rowOff>
    </xdr:from>
    <xdr:to>
      <xdr:col>10</xdr:col>
      <xdr:colOff>165100</xdr:colOff>
      <xdr:row>96</xdr:row>
      <xdr:rowOff>60968</xdr:rowOff>
    </xdr:to>
    <xdr:sp macro="" textlink="">
      <xdr:nvSpPr>
        <xdr:cNvPr id="256" name="楕円 255"/>
        <xdr:cNvSpPr/>
      </xdr:nvSpPr>
      <xdr:spPr>
        <a:xfrm>
          <a:off x="1968500" y="164185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94</xdr:row>
      <xdr:rowOff>77495</xdr:rowOff>
    </xdr:from>
    <xdr:ext cx="599010" cy="259045"/>
    <xdr:sp macro="" textlink="">
      <xdr:nvSpPr>
        <xdr:cNvPr id="257" name="テキスト ボックス 256"/>
        <xdr:cNvSpPr txBox="1"/>
      </xdr:nvSpPr>
      <xdr:spPr>
        <a:xfrm>
          <a:off x="1719795" y="1619379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121,999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96</xdr:row>
      <xdr:rowOff>85280</xdr:rowOff>
    </xdr:from>
    <xdr:to>
      <xdr:col>6</xdr:col>
      <xdr:colOff>38100</xdr:colOff>
      <xdr:row>97</xdr:row>
      <xdr:rowOff>15430</xdr:rowOff>
    </xdr:to>
    <xdr:sp macro="" textlink="">
      <xdr:nvSpPr>
        <xdr:cNvPr id="258" name="楕円 257"/>
        <xdr:cNvSpPr/>
      </xdr:nvSpPr>
      <xdr:spPr>
        <a:xfrm>
          <a:off x="1079500" y="165444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95</xdr:row>
      <xdr:rowOff>31957</xdr:rowOff>
    </xdr:from>
    <xdr:ext cx="599010" cy="259045"/>
    <xdr:sp macro="" textlink="">
      <xdr:nvSpPr>
        <xdr:cNvPr id="259" name="テキスト ボックス 258"/>
        <xdr:cNvSpPr txBox="1"/>
      </xdr:nvSpPr>
      <xdr:spPr>
        <a:xfrm>
          <a:off x="830795" y="1631970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0" name="テキスト ボックス 269"/>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44450</xdr:rowOff>
    </xdr:from>
    <xdr:to>
      <xdr:col>59</xdr:col>
      <xdr:colOff>50800</xdr:colOff>
      <xdr:row>39</xdr:row>
      <xdr:rowOff>44450</xdr:rowOff>
    </xdr:to>
    <xdr:cxnSp macro="">
      <xdr:nvCxnSpPr>
        <xdr:cNvPr id="271" name="直線コネクタ 270"/>
        <xdr:cNvCxnSpPr/>
      </xdr:nvCxnSpPr>
      <xdr:spPr>
        <a:xfrm>
          <a:off x="6604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38</xdr:row>
      <xdr:rowOff>73677</xdr:rowOff>
    </xdr:from>
    <xdr:ext cx="595419" cy="259045"/>
    <xdr:sp macro="" textlink="">
      <xdr:nvSpPr>
        <xdr:cNvPr id="272" name="テキスト ボックス 271"/>
        <xdr:cNvSpPr txBox="1"/>
      </xdr:nvSpPr>
      <xdr:spPr>
        <a:xfrm>
          <a:off x="6008581" y="6588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6350</xdr:rowOff>
    </xdr:from>
    <xdr:to>
      <xdr:col>59</xdr:col>
      <xdr:colOff>50800</xdr:colOff>
      <xdr:row>37</xdr:row>
      <xdr:rowOff>6350</xdr:rowOff>
    </xdr:to>
    <xdr:cxnSp macro="">
      <xdr:nvCxnSpPr>
        <xdr:cNvPr id="273" name="直線コネクタ 272"/>
        <xdr:cNvCxnSpPr/>
      </xdr:nvCxnSpPr>
      <xdr:spPr>
        <a:xfrm>
          <a:off x="6604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36</xdr:row>
      <xdr:rowOff>35577</xdr:rowOff>
    </xdr:from>
    <xdr:ext cx="595419" cy="259045"/>
    <xdr:sp macro="" textlink="">
      <xdr:nvSpPr>
        <xdr:cNvPr id="274" name="テキスト ボックス 273"/>
        <xdr:cNvSpPr txBox="1"/>
      </xdr:nvSpPr>
      <xdr:spPr>
        <a:xfrm>
          <a:off x="6008581" y="6207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34</xdr:row>
      <xdr:rowOff>139700</xdr:rowOff>
    </xdr:from>
    <xdr:to>
      <xdr:col>59</xdr:col>
      <xdr:colOff>50800</xdr:colOff>
      <xdr:row>34</xdr:row>
      <xdr:rowOff>139700</xdr:rowOff>
    </xdr:to>
    <xdr:cxnSp macro="">
      <xdr:nvCxnSpPr>
        <xdr:cNvPr id="275" name="直線コネクタ 274"/>
        <xdr:cNvCxnSpPr/>
      </xdr:nvCxnSpPr>
      <xdr:spPr>
        <a:xfrm>
          <a:off x="6604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168927</xdr:rowOff>
    </xdr:from>
    <xdr:ext cx="595419" cy="259045"/>
    <xdr:sp macro="" textlink="">
      <xdr:nvSpPr>
        <xdr:cNvPr id="276" name="テキスト ボックス 275"/>
        <xdr:cNvSpPr txBox="1"/>
      </xdr:nvSpPr>
      <xdr:spPr>
        <a:xfrm>
          <a:off x="6008581" y="582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32</xdr:row>
      <xdr:rowOff>101600</xdr:rowOff>
    </xdr:from>
    <xdr:to>
      <xdr:col>59</xdr:col>
      <xdr:colOff>50800</xdr:colOff>
      <xdr:row>32</xdr:row>
      <xdr:rowOff>101600</xdr:rowOff>
    </xdr:to>
    <xdr:cxnSp macro="">
      <xdr:nvCxnSpPr>
        <xdr:cNvPr id="277" name="直線コネクタ 276"/>
        <xdr:cNvCxnSpPr/>
      </xdr:nvCxnSpPr>
      <xdr:spPr>
        <a:xfrm>
          <a:off x="6604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130827</xdr:rowOff>
    </xdr:from>
    <xdr:ext cx="595419" cy="259045"/>
    <xdr:sp macro="" textlink="">
      <xdr:nvSpPr>
        <xdr:cNvPr id="278" name="テキスト ボックス 277"/>
        <xdr:cNvSpPr txBox="1"/>
      </xdr:nvSpPr>
      <xdr:spPr>
        <a:xfrm>
          <a:off x="6008581" y="544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63500</xdr:rowOff>
    </xdr:from>
    <xdr:to>
      <xdr:col>59</xdr:col>
      <xdr:colOff>50800</xdr:colOff>
      <xdr:row>30</xdr:row>
      <xdr:rowOff>63500</xdr:rowOff>
    </xdr:to>
    <xdr:cxnSp macro="">
      <xdr:nvCxnSpPr>
        <xdr:cNvPr id="279" name="直線コネクタ 278"/>
        <xdr:cNvCxnSpPr/>
      </xdr:nvCxnSpPr>
      <xdr:spPr>
        <a:xfrm>
          <a:off x="6604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92727</xdr:rowOff>
    </xdr:from>
    <xdr:ext cx="595419" cy="259045"/>
    <xdr:sp macro="" textlink="">
      <xdr:nvSpPr>
        <xdr:cNvPr id="280" name="テキスト ボックス 279"/>
        <xdr:cNvSpPr txBox="1"/>
      </xdr:nvSpPr>
      <xdr:spPr>
        <a:xfrm>
          <a:off x="6008581" y="506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1" name="直線コネクタ 280"/>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2" name="テキスト ボックス 281"/>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3" name="補助費等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40632</xdr:rowOff>
    </xdr:from>
    <xdr:to>
      <xdr:col>54</xdr:col>
      <xdr:colOff>189865</xdr:colOff>
      <xdr:row>39</xdr:row>
      <xdr:rowOff>128822</xdr:rowOff>
    </xdr:to>
    <xdr:cxnSp macro="">
      <xdr:nvCxnSpPr>
        <xdr:cNvPr id="284" name="直線コネクタ 283"/>
        <xdr:cNvCxnSpPr/>
      </xdr:nvCxnSpPr>
      <xdr:spPr>
        <a:xfrm flipV="1">
          <a:off x="10475595" y="5184132"/>
          <a:ext cx="1270" cy="16312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132649</xdr:rowOff>
    </xdr:from>
    <xdr:ext cx="534377" cy="259045"/>
    <xdr:sp macro="" textlink="">
      <xdr:nvSpPr>
        <xdr:cNvPr id="285" name="補助費等最小値テキスト"/>
        <xdr:cNvSpPr txBox="1"/>
      </xdr:nvSpPr>
      <xdr:spPr>
        <a:xfrm>
          <a:off x="10528300" y="68191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77,855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128822</xdr:rowOff>
    </xdr:from>
    <xdr:to>
      <xdr:col>55</xdr:col>
      <xdr:colOff>88900</xdr:colOff>
      <xdr:row>39</xdr:row>
      <xdr:rowOff>128822</xdr:rowOff>
    </xdr:to>
    <xdr:cxnSp macro="">
      <xdr:nvCxnSpPr>
        <xdr:cNvPr id="286" name="直線コネクタ 285"/>
        <xdr:cNvCxnSpPr/>
      </xdr:nvCxnSpPr>
      <xdr:spPr>
        <a:xfrm>
          <a:off x="10388600" y="681537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158759</xdr:rowOff>
    </xdr:from>
    <xdr:ext cx="599010" cy="259045"/>
    <xdr:sp macro="" textlink="">
      <xdr:nvSpPr>
        <xdr:cNvPr id="287" name="補助費等最大値テキスト"/>
        <xdr:cNvSpPr txBox="1"/>
      </xdr:nvSpPr>
      <xdr:spPr>
        <a:xfrm>
          <a:off x="10528300" y="49593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506,002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30</xdr:row>
      <xdr:rowOff>40632</xdr:rowOff>
    </xdr:from>
    <xdr:to>
      <xdr:col>55</xdr:col>
      <xdr:colOff>88900</xdr:colOff>
      <xdr:row>30</xdr:row>
      <xdr:rowOff>40632</xdr:rowOff>
    </xdr:to>
    <xdr:cxnSp macro="">
      <xdr:nvCxnSpPr>
        <xdr:cNvPr id="288" name="直線コネクタ 287"/>
        <xdr:cNvCxnSpPr/>
      </xdr:nvCxnSpPr>
      <xdr:spPr>
        <a:xfrm>
          <a:off x="10388600" y="5184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58482</xdr:rowOff>
    </xdr:from>
    <xdr:to>
      <xdr:col>55</xdr:col>
      <xdr:colOff>0</xdr:colOff>
      <xdr:row>37</xdr:row>
      <xdr:rowOff>144436</xdr:rowOff>
    </xdr:to>
    <xdr:cxnSp macro="">
      <xdr:nvCxnSpPr>
        <xdr:cNvPr id="289" name="直線コネクタ 288"/>
        <xdr:cNvCxnSpPr/>
      </xdr:nvCxnSpPr>
      <xdr:spPr>
        <a:xfrm flipV="1">
          <a:off x="9639300" y="6402132"/>
          <a:ext cx="838200" cy="859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17843</xdr:rowOff>
    </xdr:from>
    <xdr:ext cx="599010" cy="259045"/>
    <xdr:sp macro="" textlink="">
      <xdr:nvSpPr>
        <xdr:cNvPr id="290" name="補助費等平均値テキスト"/>
        <xdr:cNvSpPr txBox="1"/>
      </xdr:nvSpPr>
      <xdr:spPr>
        <a:xfrm>
          <a:off x="10528300" y="6361493"/>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177,988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39416</xdr:rowOff>
    </xdr:from>
    <xdr:to>
      <xdr:col>55</xdr:col>
      <xdr:colOff>50800</xdr:colOff>
      <xdr:row>37</xdr:row>
      <xdr:rowOff>141016</xdr:rowOff>
    </xdr:to>
    <xdr:sp macro="" textlink="">
      <xdr:nvSpPr>
        <xdr:cNvPr id="291" name="フローチャート: 判断 290"/>
        <xdr:cNvSpPr/>
      </xdr:nvSpPr>
      <xdr:spPr>
        <a:xfrm>
          <a:off x="10426700" y="63830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87583</xdr:rowOff>
    </xdr:from>
    <xdr:to>
      <xdr:col>50</xdr:col>
      <xdr:colOff>114300</xdr:colOff>
      <xdr:row>37</xdr:row>
      <xdr:rowOff>144436</xdr:rowOff>
    </xdr:to>
    <xdr:cxnSp macro="">
      <xdr:nvCxnSpPr>
        <xdr:cNvPr id="292" name="直線コネクタ 291"/>
        <xdr:cNvCxnSpPr/>
      </xdr:nvCxnSpPr>
      <xdr:spPr>
        <a:xfrm>
          <a:off x="8750300" y="6431233"/>
          <a:ext cx="889000" cy="568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111619</xdr:rowOff>
    </xdr:from>
    <xdr:to>
      <xdr:col>50</xdr:col>
      <xdr:colOff>165100</xdr:colOff>
      <xdr:row>38</xdr:row>
      <xdr:rowOff>41770</xdr:rowOff>
    </xdr:to>
    <xdr:sp macro="" textlink="">
      <xdr:nvSpPr>
        <xdr:cNvPr id="293" name="フローチャート: 判断 292"/>
        <xdr:cNvSpPr/>
      </xdr:nvSpPr>
      <xdr:spPr>
        <a:xfrm>
          <a:off x="9588500" y="6455269"/>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38</xdr:row>
      <xdr:rowOff>32896</xdr:rowOff>
    </xdr:from>
    <xdr:ext cx="599010" cy="259045"/>
    <xdr:sp macro="" textlink="">
      <xdr:nvSpPr>
        <xdr:cNvPr id="294" name="テキスト ボックス 293"/>
        <xdr:cNvSpPr txBox="1"/>
      </xdr:nvSpPr>
      <xdr:spPr>
        <a:xfrm>
          <a:off x="9339795" y="65479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159,037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14740</xdr:rowOff>
    </xdr:from>
    <xdr:to>
      <xdr:col>45</xdr:col>
      <xdr:colOff>177800</xdr:colOff>
      <xdr:row>37</xdr:row>
      <xdr:rowOff>87583</xdr:rowOff>
    </xdr:to>
    <xdr:cxnSp macro="">
      <xdr:nvCxnSpPr>
        <xdr:cNvPr id="295" name="直線コネクタ 294"/>
        <xdr:cNvCxnSpPr/>
      </xdr:nvCxnSpPr>
      <xdr:spPr>
        <a:xfrm>
          <a:off x="7861300" y="6358390"/>
          <a:ext cx="889000" cy="7284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143132</xdr:rowOff>
    </xdr:from>
    <xdr:to>
      <xdr:col>46</xdr:col>
      <xdr:colOff>38100</xdr:colOff>
      <xdr:row>38</xdr:row>
      <xdr:rowOff>73282</xdr:rowOff>
    </xdr:to>
    <xdr:sp macro="" textlink="">
      <xdr:nvSpPr>
        <xdr:cNvPr id="296" name="フローチャート: 判断 295"/>
        <xdr:cNvSpPr/>
      </xdr:nvSpPr>
      <xdr:spPr>
        <a:xfrm>
          <a:off x="8699500" y="64867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38</xdr:row>
      <xdr:rowOff>64409</xdr:rowOff>
    </xdr:from>
    <xdr:ext cx="599010" cy="259045"/>
    <xdr:sp macro="" textlink="">
      <xdr:nvSpPr>
        <xdr:cNvPr id="297" name="テキスト ボックス 296"/>
        <xdr:cNvSpPr txBox="1"/>
      </xdr:nvSpPr>
      <xdr:spPr>
        <a:xfrm>
          <a:off x="8450795" y="65795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150,766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35</xdr:row>
      <xdr:rowOff>142100</xdr:rowOff>
    </xdr:from>
    <xdr:to>
      <xdr:col>41</xdr:col>
      <xdr:colOff>50800</xdr:colOff>
      <xdr:row>37</xdr:row>
      <xdr:rowOff>14740</xdr:rowOff>
    </xdr:to>
    <xdr:cxnSp macro="">
      <xdr:nvCxnSpPr>
        <xdr:cNvPr id="298" name="直線コネクタ 297"/>
        <xdr:cNvCxnSpPr/>
      </xdr:nvCxnSpPr>
      <xdr:spPr>
        <a:xfrm>
          <a:off x="6972300" y="6142850"/>
          <a:ext cx="889000" cy="2155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13695</xdr:rowOff>
    </xdr:from>
    <xdr:to>
      <xdr:col>41</xdr:col>
      <xdr:colOff>101600</xdr:colOff>
      <xdr:row>38</xdr:row>
      <xdr:rowOff>115295</xdr:rowOff>
    </xdr:to>
    <xdr:sp macro="" textlink="">
      <xdr:nvSpPr>
        <xdr:cNvPr id="299" name="フローチャート: 判断 298"/>
        <xdr:cNvSpPr/>
      </xdr:nvSpPr>
      <xdr:spPr>
        <a:xfrm>
          <a:off x="7810500" y="6528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38</xdr:row>
      <xdr:rowOff>106422</xdr:rowOff>
    </xdr:from>
    <xdr:ext cx="599010" cy="259045"/>
    <xdr:sp macro="" textlink="">
      <xdr:nvSpPr>
        <xdr:cNvPr id="300" name="テキスト ボックス 299"/>
        <xdr:cNvSpPr txBox="1"/>
      </xdr:nvSpPr>
      <xdr:spPr>
        <a:xfrm>
          <a:off x="7561795" y="662152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139,739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167157</xdr:rowOff>
    </xdr:from>
    <xdr:to>
      <xdr:col>36</xdr:col>
      <xdr:colOff>165100</xdr:colOff>
      <xdr:row>36</xdr:row>
      <xdr:rowOff>97307</xdr:rowOff>
    </xdr:to>
    <xdr:sp macro="" textlink="">
      <xdr:nvSpPr>
        <xdr:cNvPr id="301" name="フローチャート: 判断 300"/>
        <xdr:cNvSpPr/>
      </xdr:nvSpPr>
      <xdr:spPr>
        <a:xfrm>
          <a:off x="6921500" y="61679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36</xdr:row>
      <xdr:rowOff>88434</xdr:rowOff>
    </xdr:from>
    <xdr:ext cx="599010" cy="259045"/>
    <xdr:sp macro="" textlink="">
      <xdr:nvSpPr>
        <xdr:cNvPr id="302" name="テキスト ボックス 301"/>
        <xdr:cNvSpPr txBox="1"/>
      </xdr:nvSpPr>
      <xdr:spPr>
        <a:xfrm>
          <a:off x="6672795" y="62606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3" name="テキスト ボックス 302"/>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4" name="テキスト ボックス 303"/>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5" name="テキスト ボックス 304"/>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6" name="テキスト ボックス 305"/>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7" name="テキスト ボックス 306"/>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7682</xdr:rowOff>
    </xdr:from>
    <xdr:to>
      <xdr:col>55</xdr:col>
      <xdr:colOff>50800</xdr:colOff>
      <xdr:row>37</xdr:row>
      <xdr:rowOff>109282</xdr:rowOff>
    </xdr:to>
    <xdr:sp macro="" textlink="">
      <xdr:nvSpPr>
        <xdr:cNvPr id="308" name="楕円 307"/>
        <xdr:cNvSpPr/>
      </xdr:nvSpPr>
      <xdr:spPr>
        <a:xfrm>
          <a:off x="10426700" y="63513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30559</xdr:rowOff>
    </xdr:from>
    <xdr:ext cx="599010" cy="259045"/>
    <xdr:sp macro="" textlink="">
      <xdr:nvSpPr>
        <xdr:cNvPr id="309" name="補助費等該当値テキスト"/>
        <xdr:cNvSpPr txBox="1"/>
      </xdr:nvSpPr>
      <xdr:spPr>
        <a:xfrm>
          <a:off x="10528300" y="62027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186,317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93636</xdr:rowOff>
    </xdr:from>
    <xdr:to>
      <xdr:col>50</xdr:col>
      <xdr:colOff>165100</xdr:colOff>
      <xdr:row>38</xdr:row>
      <xdr:rowOff>23786</xdr:rowOff>
    </xdr:to>
    <xdr:sp macro="" textlink="">
      <xdr:nvSpPr>
        <xdr:cNvPr id="310" name="楕円 309"/>
        <xdr:cNvSpPr/>
      </xdr:nvSpPr>
      <xdr:spPr>
        <a:xfrm>
          <a:off x="9588500" y="64372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36</xdr:row>
      <xdr:rowOff>40313</xdr:rowOff>
    </xdr:from>
    <xdr:ext cx="599010" cy="259045"/>
    <xdr:sp macro="" textlink="">
      <xdr:nvSpPr>
        <xdr:cNvPr id="311" name="テキスト ボックス 310"/>
        <xdr:cNvSpPr txBox="1"/>
      </xdr:nvSpPr>
      <xdr:spPr>
        <a:xfrm>
          <a:off x="9339795" y="62125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163,757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36783</xdr:rowOff>
    </xdr:from>
    <xdr:to>
      <xdr:col>46</xdr:col>
      <xdr:colOff>38100</xdr:colOff>
      <xdr:row>37</xdr:row>
      <xdr:rowOff>138383</xdr:rowOff>
    </xdr:to>
    <xdr:sp macro="" textlink="">
      <xdr:nvSpPr>
        <xdr:cNvPr id="312" name="楕円 311"/>
        <xdr:cNvSpPr/>
      </xdr:nvSpPr>
      <xdr:spPr>
        <a:xfrm>
          <a:off x="8699500" y="63804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35</xdr:row>
      <xdr:rowOff>154910</xdr:rowOff>
    </xdr:from>
    <xdr:ext cx="599010" cy="259045"/>
    <xdr:sp macro="" textlink="">
      <xdr:nvSpPr>
        <xdr:cNvPr id="313" name="テキスト ボックス 312"/>
        <xdr:cNvSpPr txBox="1"/>
      </xdr:nvSpPr>
      <xdr:spPr>
        <a:xfrm>
          <a:off x="8450795" y="615566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178,679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36</xdr:row>
      <xdr:rowOff>135390</xdr:rowOff>
    </xdr:from>
    <xdr:to>
      <xdr:col>41</xdr:col>
      <xdr:colOff>101600</xdr:colOff>
      <xdr:row>37</xdr:row>
      <xdr:rowOff>65540</xdr:rowOff>
    </xdr:to>
    <xdr:sp macro="" textlink="">
      <xdr:nvSpPr>
        <xdr:cNvPr id="314" name="楕円 313"/>
        <xdr:cNvSpPr/>
      </xdr:nvSpPr>
      <xdr:spPr>
        <a:xfrm>
          <a:off x="7810500" y="63075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35</xdr:row>
      <xdr:rowOff>82067</xdr:rowOff>
    </xdr:from>
    <xdr:ext cx="599010" cy="259045"/>
    <xdr:sp macro="" textlink="">
      <xdr:nvSpPr>
        <xdr:cNvPr id="315" name="テキスト ボックス 314"/>
        <xdr:cNvSpPr txBox="1"/>
      </xdr:nvSpPr>
      <xdr:spPr>
        <a:xfrm>
          <a:off x="7561795" y="608281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197,798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35</xdr:row>
      <xdr:rowOff>91300</xdr:rowOff>
    </xdr:from>
    <xdr:to>
      <xdr:col>36</xdr:col>
      <xdr:colOff>165100</xdr:colOff>
      <xdr:row>36</xdr:row>
      <xdr:rowOff>21450</xdr:rowOff>
    </xdr:to>
    <xdr:sp macro="" textlink="">
      <xdr:nvSpPr>
        <xdr:cNvPr id="316" name="楕円 315"/>
        <xdr:cNvSpPr/>
      </xdr:nvSpPr>
      <xdr:spPr>
        <a:xfrm>
          <a:off x="6921500" y="60920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34</xdr:row>
      <xdr:rowOff>37977</xdr:rowOff>
    </xdr:from>
    <xdr:ext cx="599010" cy="259045"/>
    <xdr:sp macro="" textlink="">
      <xdr:nvSpPr>
        <xdr:cNvPr id="317" name="テキスト ボックス 316"/>
        <xdr:cNvSpPr txBox="1"/>
      </xdr:nvSpPr>
      <xdr:spPr>
        <a:xfrm>
          <a:off x="6672795" y="586727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254,370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8" name="正方形/長方形 317"/>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9" name="正方形/長方形 318"/>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0" name="正方形/長方形 319"/>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1" name="正方形/長方形 320"/>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2" name="正方形/長方形 321"/>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3" name="正方形/長方形 322"/>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4" name="正方形/長方形 323"/>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104,166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5" name="正方形/長方形 324"/>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6" name="テキスト ボックス 325"/>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7" name="直線コネクタ 326"/>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139700</xdr:rowOff>
    </xdr:from>
    <xdr:to>
      <xdr:col>59</xdr:col>
      <xdr:colOff>50800</xdr:colOff>
      <xdr:row>58</xdr:row>
      <xdr:rowOff>139700</xdr:rowOff>
    </xdr:to>
    <xdr:cxnSp macro="">
      <xdr:nvCxnSpPr>
        <xdr:cNvPr id="328" name="直線コネクタ 327"/>
        <xdr:cNvCxnSpPr/>
      </xdr:nvCxnSpPr>
      <xdr:spPr>
        <a:xfrm>
          <a:off x="6604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168927</xdr:rowOff>
    </xdr:from>
    <xdr:ext cx="248786" cy="259045"/>
    <xdr:sp macro="" textlink="">
      <xdr:nvSpPr>
        <xdr:cNvPr id="329" name="テキスト ボックス 328"/>
        <xdr:cNvSpPr txBox="1"/>
      </xdr:nvSpPr>
      <xdr:spPr>
        <a:xfrm>
          <a:off x="6355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56</xdr:row>
      <xdr:rowOff>25400</xdr:rowOff>
    </xdr:from>
    <xdr:to>
      <xdr:col>59</xdr:col>
      <xdr:colOff>50800</xdr:colOff>
      <xdr:row>56</xdr:row>
      <xdr:rowOff>25400</xdr:rowOff>
    </xdr:to>
    <xdr:cxnSp macro="">
      <xdr:nvCxnSpPr>
        <xdr:cNvPr id="330" name="直線コネクタ 329"/>
        <xdr:cNvCxnSpPr/>
      </xdr:nvCxnSpPr>
      <xdr:spPr>
        <a:xfrm>
          <a:off x="6604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55</xdr:row>
      <xdr:rowOff>54627</xdr:rowOff>
    </xdr:from>
    <xdr:ext cx="685572" cy="259045"/>
    <xdr:sp macro="" textlink="">
      <xdr:nvSpPr>
        <xdr:cNvPr id="331" name="テキスト ボックス 330"/>
        <xdr:cNvSpPr txBox="1"/>
      </xdr:nvSpPr>
      <xdr:spPr>
        <a:xfrm>
          <a:off x="5918428" y="9484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53</xdr:row>
      <xdr:rowOff>82550</xdr:rowOff>
    </xdr:from>
    <xdr:to>
      <xdr:col>59</xdr:col>
      <xdr:colOff>50800</xdr:colOff>
      <xdr:row>53</xdr:row>
      <xdr:rowOff>82550</xdr:rowOff>
    </xdr:to>
    <xdr:cxnSp macro="">
      <xdr:nvCxnSpPr>
        <xdr:cNvPr id="332" name="直線コネクタ 331"/>
        <xdr:cNvCxnSpPr/>
      </xdr:nvCxnSpPr>
      <xdr:spPr>
        <a:xfrm>
          <a:off x="6604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52</xdr:row>
      <xdr:rowOff>111777</xdr:rowOff>
    </xdr:from>
    <xdr:ext cx="685572" cy="259045"/>
    <xdr:sp macro="" textlink="">
      <xdr:nvSpPr>
        <xdr:cNvPr id="333" name="テキスト ボックス 332"/>
        <xdr:cNvSpPr txBox="1"/>
      </xdr:nvSpPr>
      <xdr:spPr>
        <a:xfrm>
          <a:off x="5918428" y="9027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139700</xdr:rowOff>
    </xdr:from>
    <xdr:to>
      <xdr:col>59</xdr:col>
      <xdr:colOff>50800</xdr:colOff>
      <xdr:row>50</xdr:row>
      <xdr:rowOff>139700</xdr:rowOff>
    </xdr:to>
    <xdr:cxnSp macro="">
      <xdr:nvCxnSpPr>
        <xdr:cNvPr id="334" name="直線コネクタ 333"/>
        <xdr:cNvCxnSpPr/>
      </xdr:nvCxnSpPr>
      <xdr:spPr>
        <a:xfrm>
          <a:off x="6604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49</xdr:row>
      <xdr:rowOff>168927</xdr:rowOff>
    </xdr:from>
    <xdr:ext cx="685572" cy="259045"/>
    <xdr:sp macro="" textlink="">
      <xdr:nvSpPr>
        <xdr:cNvPr id="335" name="テキスト ボックス 334"/>
        <xdr:cNvSpPr txBox="1"/>
      </xdr:nvSpPr>
      <xdr:spPr>
        <a:xfrm>
          <a:off x="5918428" y="8569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6" name="直線コネクタ 335"/>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47</xdr:row>
      <xdr:rowOff>54627</xdr:rowOff>
    </xdr:from>
    <xdr:ext cx="685572" cy="259045"/>
    <xdr:sp macro="" textlink="">
      <xdr:nvSpPr>
        <xdr:cNvPr id="337" name="テキスト ボックス 336"/>
        <xdr:cNvSpPr txBox="1"/>
      </xdr:nvSpPr>
      <xdr:spPr>
        <a:xfrm>
          <a:off x="5918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8" name="普通建設事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121846</xdr:rowOff>
    </xdr:from>
    <xdr:to>
      <xdr:col>54</xdr:col>
      <xdr:colOff>189865</xdr:colOff>
      <xdr:row>58</xdr:row>
      <xdr:rowOff>135971</xdr:rowOff>
    </xdr:to>
    <xdr:cxnSp macro="">
      <xdr:nvCxnSpPr>
        <xdr:cNvPr id="339" name="直線コネクタ 338"/>
        <xdr:cNvCxnSpPr/>
      </xdr:nvCxnSpPr>
      <xdr:spPr>
        <a:xfrm flipV="1">
          <a:off x="10475595" y="8865796"/>
          <a:ext cx="1270" cy="121427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58</xdr:row>
      <xdr:rowOff>139798</xdr:rowOff>
    </xdr:from>
    <xdr:ext cx="469744" cy="259045"/>
    <xdr:sp macro="" textlink="">
      <xdr:nvSpPr>
        <xdr:cNvPr id="340" name="普通建設事業費最小値テキスト"/>
        <xdr:cNvSpPr txBox="1"/>
      </xdr:nvSpPr>
      <xdr:spPr>
        <a:xfrm>
          <a:off x="10528300" y="1008389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8,157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58</xdr:row>
      <xdr:rowOff>135971</xdr:rowOff>
    </xdr:from>
    <xdr:to>
      <xdr:col>55</xdr:col>
      <xdr:colOff>88900</xdr:colOff>
      <xdr:row>58</xdr:row>
      <xdr:rowOff>135971</xdr:rowOff>
    </xdr:to>
    <xdr:cxnSp macro="">
      <xdr:nvCxnSpPr>
        <xdr:cNvPr id="341" name="直線コネクタ 340"/>
        <xdr:cNvCxnSpPr/>
      </xdr:nvCxnSpPr>
      <xdr:spPr>
        <a:xfrm>
          <a:off x="10388600" y="1008007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68523</xdr:rowOff>
    </xdr:from>
    <xdr:ext cx="690189" cy="259045"/>
    <xdr:sp macro="" textlink="">
      <xdr:nvSpPr>
        <xdr:cNvPr id="342" name="普通建設事業費最大値テキスト"/>
        <xdr:cNvSpPr txBox="1"/>
      </xdr:nvSpPr>
      <xdr:spPr>
        <a:xfrm>
          <a:off x="10528300" y="8641023"/>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2,664,051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51</xdr:row>
      <xdr:rowOff>121846</xdr:rowOff>
    </xdr:from>
    <xdr:to>
      <xdr:col>55</xdr:col>
      <xdr:colOff>88900</xdr:colOff>
      <xdr:row>51</xdr:row>
      <xdr:rowOff>121846</xdr:rowOff>
    </xdr:to>
    <xdr:cxnSp macro="">
      <xdr:nvCxnSpPr>
        <xdr:cNvPr id="343" name="直線コネクタ 342"/>
        <xdr:cNvCxnSpPr/>
      </xdr:nvCxnSpPr>
      <xdr:spPr>
        <a:xfrm>
          <a:off x="10388600" y="88657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80073</xdr:rowOff>
    </xdr:from>
    <xdr:to>
      <xdr:col>55</xdr:col>
      <xdr:colOff>0</xdr:colOff>
      <xdr:row>58</xdr:row>
      <xdr:rowOff>82577</xdr:rowOff>
    </xdr:to>
    <xdr:cxnSp macro="">
      <xdr:nvCxnSpPr>
        <xdr:cNvPr id="344" name="直線コネクタ 343"/>
        <xdr:cNvCxnSpPr/>
      </xdr:nvCxnSpPr>
      <xdr:spPr>
        <a:xfrm>
          <a:off x="9639300" y="10024173"/>
          <a:ext cx="838200" cy="25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35775</xdr:rowOff>
    </xdr:from>
    <xdr:ext cx="599010" cy="259045"/>
    <xdr:sp macro="" textlink="">
      <xdr:nvSpPr>
        <xdr:cNvPr id="345" name="普通建設事業費平均値テキスト"/>
        <xdr:cNvSpPr txBox="1"/>
      </xdr:nvSpPr>
      <xdr:spPr>
        <a:xfrm>
          <a:off x="10528300" y="9808425"/>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166,234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12898</xdr:rowOff>
    </xdr:from>
    <xdr:to>
      <xdr:col>55</xdr:col>
      <xdr:colOff>50800</xdr:colOff>
      <xdr:row>58</xdr:row>
      <xdr:rowOff>114498</xdr:rowOff>
    </xdr:to>
    <xdr:sp macro="" textlink="">
      <xdr:nvSpPr>
        <xdr:cNvPr id="346" name="フローチャート: 判断 345"/>
        <xdr:cNvSpPr/>
      </xdr:nvSpPr>
      <xdr:spPr>
        <a:xfrm>
          <a:off x="10426700" y="99569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80073</xdr:rowOff>
    </xdr:from>
    <xdr:to>
      <xdr:col>50</xdr:col>
      <xdr:colOff>114300</xdr:colOff>
      <xdr:row>58</xdr:row>
      <xdr:rowOff>111236</xdr:rowOff>
    </xdr:to>
    <xdr:cxnSp macro="">
      <xdr:nvCxnSpPr>
        <xdr:cNvPr id="347" name="直線コネクタ 346"/>
        <xdr:cNvCxnSpPr/>
      </xdr:nvCxnSpPr>
      <xdr:spPr>
        <a:xfrm flipV="1">
          <a:off x="8750300" y="10024173"/>
          <a:ext cx="889000" cy="311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58</xdr:row>
      <xdr:rowOff>13379</xdr:rowOff>
    </xdr:from>
    <xdr:to>
      <xdr:col>50</xdr:col>
      <xdr:colOff>165100</xdr:colOff>
      <xdr:row>58</xdr:row>
      <xdr:rowOff>114979</xdr:rowOff>
    </xdr:to>
    <xdr:sp macro="" textlink="">
      <xdr:nvSpPr>
        <xdr:cNvPr id="348" name="フローチャート: 判断 347"/>
        <xdr:cNvSpPr/>
      </xdr:nvSpPr>
      <xdr:spPr>
        <a:xfrm>
          <a:off x="9588500" y="9957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56</xdr:row>
      <xdr:rowOff>131506</xdr:rowOff>
    </xdr:from>
    <xdr:ext cx="599010" cy="259045"/>
    <xdr:sp macro="" textlink="">
      <xdr:nvSpPr>
        <xdr:cNvPr id="349" name="テキスト ボックス 348"/>
        <xdr:cNvSpPr txBox="1"/>
      </xdr:nvSpPr>
      <xdr:spPr>
        <a:xfrm>
          <a:off x="9339795" y="973270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165,181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110063</xdr:rowOff>
    </xdr:from>
    <xdr:to>
      <xdr:col>45</xdr:col>
      <xdr:colOff>177800</xdr:colOff>
      <xdr:row>58</xdr:row>
      <xdr:rowOff>111236</xdr:rowOff>
    </xdr:to>
    <xdr:cxnSp macro="">
      <xdr:nvCxnSpPr>
        <xdr:cNvPr id="350" name="直線コネクタ 349"/>
        <xdr:cNvCxnSpPr/>
      </xdr:nvCxnSpPr>
      <xdr:spPr>
        <a:xfrm>
          <a:off x="7861300" y="10054163"/>
          <a:ext cx="889000" cy="11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58</xdr:row>
      <xdr:rowOff>21981</xdr:rowOff>
    </xdr:from>
    <xdr:to>
      <xdr:col>46</xdr:col>
      <xdr:colOff>38100</xdr:colOff>
      <xdr:row>58</xdr:row>
      <xdr:rowOff>123581</xdr:rowOff>
    </xdr:to>
    <xdr:sp macro="" textlink="">
      <xdr:nvSpPr>
        <xdr:cNvPr id="351" name="フローチャート: 判断 350"/>
        <xdr:cNvSpPr/>
      </xdr:nvSpPr>
      <xdr:spPr>
        <a:xfrm>
          <a:off x="8699500" y="99660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56</xdr:row>
      <xdr:rowOff>140108</xdr:rowOff>
    </xdr:from>
    <xdr:ext cx="599010" cy="259045"/>
    <xdr:sp macro="" textlink="">
      <xdr:nvSpPr>
        <xdr:cNvPr id="352" name="テキスト ボックス 351"/>
        <xdr:cNvSpPr txBox="1"/>
      </xdr:nvSpPr>
      <xdr:spPr>
        <a:xfrm>
          <a:off x="8450795" y="97413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146,367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110063</xdr:rowOff>
    </xdr:from>
    <xdr:to>
      <xdr:col>41</xdr:col>
      <xdr:colOff>50800</xdr:colOff>
      <xdr:row>58</xdr:row>
      <xdr:rowOff>110137</xdr:rowOff>
    </xdr:to>
    <xdr:cxnSp macro="">
      <xdr:nvCxnSpPr>
        <xdr:cNvPr id="353" name="直線コネクタ 352"/>
        <xdr:cNvCxnSpPr/>
      </xdr:nvCxnSpPr>
      <xdr:spPr>
        <a:xfrm flipV="1">
          <a:off x="6972300" y="10054163"/>
          <a:ext cx="889000" cy="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58</xdr:row>
      <xdr:rowOff>25622</xdr:rowOff>
    </xdr:from>
    <xdr:to>
      <xdr:col>41</xdr:col>
      <xdr:colOff>101600</xdr:colOff>
      <xdr:row>58</xdr:row>
      <xdr:rowOff>127222</xdr:rowOff>
    </xdr:to>
    <xdr:sp macro="" textlink="">
      <xdr:nvSpPr>
        <xdr:cNvPr id="354" name="フローチャート: 判断 353"/>
        <xdr:cNvSpPr/>
      </xdr:nvSpPr>
      <xdr:spPr>
        <a:xfrm>
          <a:off x="7810500" y="99697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132295</xdr:colOff>
      <xdr:row>56</xdr:row>
      <xdr:rowOff>143749</xdr:rowOff>
    </xdr:from>
    <xdr:ext cx="599010" cy="259045"/>
    <xdr:sp macro="" textlink="">
      <xdr:nvSpPr>
        <xdr:cNvPr id="355" name="テキスト ボックス 354"/>
        <xdr:cNvSpPr txBox="1"/>
      </xdr:nvSpPr>
      <xdr:spPr>
        <a:xfrm>
          <a:off x="7561795" y="974494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138,402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31571</xdr:rowOff>
    </xdr:from>
    <xdr:to>
      <xdr:col>36</xdr:col>
      <xdr:colOff>165100</xdr:colOff>
      <xdr:row>58</xdr:row>
      <xdr:rowOff>133171</xdr:rowOff>
    </xdr:to>
    <xdr:sp macro="" textlink="">
      <xdr:nvSpPr>
        <xdr:cNvPr id="356" name="フローチャート: 判断 355"/>
        <xdr:cNvSpPr/>
      </xdr:nvSpPr>
      <xdr:spPr>
        <a:xfrm>
          <a:off x="6921500" y="99756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56</xdr:row>
      <xdr:rowOff>149698</xdr:rowOff>
    </xdr:from>
    <xdr:ext cx="599010" cy="259045"/>
    <xdr:sp macro="" textlink="">
      <xdr:nvSpPr>
        <xdr:cNvPr id="357" name="テキスト ボックス 356"/>
        <xdr:cNvSpPr txBox="1"/>
      </xdr:nvSpPr>
      <xdr:spPr>
        <a:xfrm>
          <a:off x="6672795" y="975089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125,391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8" name="テキスト ボックス 357"/>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9" name="テキスト ボックス 358"/>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0" name="テキスト ボックス 359"/>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1" name="テキスト ボックス 360"/>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2" name="テキスト ボックス 361"/>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31777</xdr:rowOff>
    </xdr:from>
    <xdr:to>
      <xdr:col>55</xdr:col>
      <xdr:colOff>50800</xdr:colOff>
      <xdr:row>58</xdr:row>
      <xdr:rowOff>133377</xdr:rowOff>
    </xdr:to>
    <xdr:sp macro="" textlink="">
      <xdr:nvSpPr>
        <xdr:cNvPr id="363" name="楕円 362"/>
        <xdr:cNvSpPr/>
      </xdr:nvSpPr>
      <xdr:spPr>
        <a:xfrm>
          <a:off x="10426700" y="99758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162774</xdr:rowOff>
    </xdr:from>
    <xdr:ext cx="599010" cy="259045"/>
    <xdr:sp macro="" textlink="">
      <xdr:nvSpPr>
        <xdr:cNvPr id="364" name="普通建設事業費該当値テキスト"/>
        <xdr:cNvSpPr txBox="1"/>
      </xdr:nvSpPr>
      <xdr:spPr>
        <a:xfrm>
          <a:off x="10528300" y="99354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124,940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29273</xdr:rowOff>
    </xdr:from>
    <xdr:to>
      <xdr:col>50</xdr:col>
      <xdr:colOff>165100</xdr:colOff>
      <xdr:row>58</xdr:row>
      <xdr:rowOff>130873</xdr:rowOff>
    </xdr:to>
    <xdr:sp macro="" textlink="">
      <xdr:nvSpPr>
        <xdr:cNvPr id="365" name="楕円 364"/>
        <xdr:cNvSpPr/>
      </xdr:nvSpPr>
      <xdr:spPr>
        <a:xfrm>
          <a:off x="9588500" y="99733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58</xdr:row>
      <xdr:rowOff>122000</xdr:rowOff>
    </xdr:from>
    <xdr:ext cx="599010" cy="259045"/>
    <xdr:sp macro="" textlink="">
      <xdr:nvSpPr>
        <xdr:cNvPr id="366" name="テキスト ボックス 365"/>
        <xdr:cNvSpPr txBox="1"/>
      </xdr:nvSpPr>
      <xdr:spPr>
        <a:xfrm>
          <a:off x="9339795" y="100661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130,418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60436</xdr:rowOff>
    </xdr:from>
    <xdr:to>
      <xdr:col>46</xdr:col>
      <xdr:colOff>38100</xdr:colOff>
      <xdr:row>58</xdr:row>
      <xdr:rowOff>162036</xdr:rowOff>
    </xdr:to>
    <xdr:sp macro="" textlink="">
      <xdr:nvSpPr>
        <xdr:cNvPr id="367" name="楕円 366"/>
        <xdr:cNvSpPr/>
      </xdr:nvSpPr>
      <xdr:spPr>
        <a:xfrm>
          <a:off x="8699500" y="10004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153163</xdr:rowOff>
    </xdr:from>
    <xdr:ext cx="534377" cy="259045"/>
    <xdr:sp macro="" textlink="">
      <xdr:nvSpPr>
        <xdr:cNvPr id="368" name="テキスト ボックス 367"/>
        <xdr:cNvSpPr txBox="1"/>
      </xdr:nvSpPr>
      <xdr:spPr>
        <a:xfrm>
          <a:off x="8483111" y="100972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62,258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59263</xdr:rowOff>
    </xdr:from>
    <xdr:to>
      <xdr:col>41</xdr:col>
      <xdr:colOff>101600</xdr:colOff>
      <xdr:row>58</xdr:row>
      <xdr:rowOff>160863</xdr:rowOff>
    </xdr:to>
    <xdr:sp macro="" textlink="">
      <xdr:nvSpPr>
        <xdr:cNvPr id="369" name="楕円 368"/>
        <xdr:cNvSpPr/>
      </xdr:nvSpPr>
      <xdr:spPr>
        <a:xfrm>
          <a:off x="7810500" y="100033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151990</xdr:rowOff>
    </xdr:from>
    <xdr:ext cx="534377" cy="259045"/>
    <xdr:sp macro="" textlink="">
      <xdr:nvSpPr>
        <xdr:cNvPr id="370" name="テキスト ボックス 369"/>
        <xdr:cNvSpPr txBox="1"/>
      </xdr:nvSpPr>
      <xdr:spPr>
        <a:xfrm>
          <a:off x="7594111" y="100960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64,823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59337</xdr:rowOff>
    </xdr:from>
    <xdr:to>
      <xdr:col>36</xdr:col>
      <xdr:colOff>165100</xdr:colOff>
      <xdr:row>58</xdr:row>
      <xdr:rowOff>160937</xdr:rowOff>
    </xdr:to>
    <xdr:sp macro="" textlink="">
      <xdr:nvSpPr>
        <xdr:cNvPr id="371" name="楕円 370"/>
        <xdr:cNvSpPr/>
      </xdr:nvSpPr>
      <xdr:spPr>
        <a:xfrm>
          <a:off x="6921500" y="100034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152064</xdr:rowOff>
    </xdr:from>
    <xdr:ext cx="534377" cy="259045"/>
    <xdr:sp macro="" textlink="">
      <xdr:nvSpPr>
        <xdr:cNvPr id="372" name="テキスト ボックス 371"/>
        <xdr:cNvSpPr txBox="1"/>
      </xdr:nvSpPr>
      <xdr:spPr>
        <a:xfrm>
          <a:off x="6705111" y="100961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64,660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3" name="正方形/長方形 372"/>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4" name="正方形/長方形 373"/>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5" name="正方形/長方形 374"/>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6" name="正方形/長方形 375"/>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7" name="正方形/長方形 376"/>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8" name="正方形/長方形 377"/>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9" name="正方形/長方形 378"/>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0" name="正方形/長方形 379"/>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1" name="テキスト ボックス 380"/>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2" name="直線コネクタ 381"/>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78</xdr:row>
      <xdr:rowOff>139700</xdr:rowOff>
    </xdr:from>
    <xdr:to>
      <xdr:col>59</xdr:col>
      <xdr:colOff>50800</xdr:colOff>
      <xdr:row>78</xdr:row>
      <xdr:rowOff>139700</xdr:rowOff>
    </xdr:to>
    <xdr:cxnSp macro="">
      <xdr:nvCxnSpPr>
        <xdr:cNvPr id="383" name="直線コネクタ 382"/>
        <xdr:cNvCxnSpPr/>
      </xdr:nvCxnSpPr>
      <xdr:spPr>
        <a:xfrm>
          <a:off x="6604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77</xdr:row>
      <xdr:rowOff>168927</xdr:rowOff>
    </xdr:from>
    <xdr:ext cx="248786" cy="259045"/>
    <xdr:sp macro="" textlink="">
      <xdr:nvSpPr>
        <xdr:cNvPr id="384" name="テキスト ボックス 383"/>
        <xdr:cNvSpPr txBox="1"/>
      </xdr:nvSpPr>
      <xdr:spPr>
        <a:xfrm>
          <a:off x="6355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76</xdr:row>
      <xdr:rowOff>25400</xdr:rowOff>
    </xdr:from>
    <xdr:to>
      <xdr:col>59</xdr:col>
      <xdr:colOff>50800</xdr:colOff>
      <xdr:row>76</xdr:row>
      <xdr:rowOff>25400</xdr:rowOff>
    </xdr:to>
    <xdr:cxnSp macro="">
      <xdr:nvCxnSpPr>
        <xdr:cNvPr id="385" name="直線コネクタ 384"/>
        <xdr:cNvCxnSpPr/>
      </xdr:nvCxnSpPr>
      <xdr:spPr>
        <a:xfrm>
          <a:off x="6604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75</xdr:row>
      <xdr:rowOff>54627</xdr:rowOff>
    </xdr:from>
    <xdr:ext cx="685572" cy="259045"/>
    <xdr:sp macro="" textlink="">
      <xdr:nvSpPr>
        <xdr:cNvPr id="386" name="テキスト ボックス 385"/>
        <xdr:cNvSpPr txBox="1"/>
      </xdr:nvSpPr>
      <xdr:spPr>
        <a:xfrm>
          <a:off x="5918428" y="12913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73</xdr:row>
      <xdr:rowOff>82550</xdr:rowOff>
    </xdr:from>
    <xdr:to>
      <xdr:col>59</xdr:col>
      <xdr:colOff>50800</xdr:colOff>
      <xdr:row>73</xdr:row>
      <xdr:rowOff>82550</xdr:rowOff>
    </xdr:to>
    <xdr:cxnSp macro="">
      <xdr:nvCxnSpPr>
        <xdr:cNvPr id="387" name="直線コネクタ 386"/>
        <xdr:cNvCxnSpPr/>
      </xdr:nvCxnSpPr>
      <xdr:spPr>
        <a:xfrm>
          <a:off x="6604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72</xdr:row>
      <xdr:rowOff>111777</xdr:rowOff>
    </xdr:from>
    <xdr:ext cx="685572" cy="259045"/>
    <xdr:sp macro="" textlink="">
      <xdr:nvSpPr>
        <xdr:cNvPr id="388" name="テキスト ボックス 387"/>
        <xdr:cNvSpPr txBox="1"/>
      </xdr:nvSpPr>
      <xdr:spPr>
        <a:xfrm>
          <a:off x="5918428" y="12456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139700</xdr:rowOff>
    </xdr:from>
    <xdr:to>
      <xdr:col>59</xdr:col>
      <xdr:colOff>50800</xdr:colOff>
      <xdr:row>70</xdr:row>
      <xdr:rowOff>139700</xdr:rowOff>
    </xdr:to>
    <xdr:cxnSp macro="">
      <xdr:nvCxnSpPr>
        <xdr:cNvPr id="389" name="直線コネクタ 388"/>
        <xdr:cNvCxnSpPr/>
      </xdr:nvCxnSpPr>
      <xdr:spPr>
        <a:xfrm>
          <a:off x="6604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69</xdr:row>
      <xdr:rowOff>168927</xdr:rowOff>
    </xdr:from>
    <xdr:ext cx="685572" cy="259045"/>
    <xdr:sp macro="" textlink="">
      <xdr:nvSpPr>
        <xdr:cNvPr id="390" name="テキスト ボックス 389"/>
        <xdr:cNvSpPr txBox="1"/>
      </xdr:nvSpPr>
      <xdr:spPr>
        <a:xfrm>
          <a:off x="5918428" y="11998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1" name="直線コネクタ 390"/>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12928</xdr:colOff>
      <xdr:row>67</xdr:row>
      <xdr:rowOff>54627</xdr:rowOff>
    </xdr:from>
    <xdr:ext cx="685572" cy="259045"/>
    <xdr:sp macro="" textlink="">
      <xdr:nvSpPr>
        <xdr:cNvPr id="392" name="テキスト ボックス 391"/>
        <xdr:cNvSpPr txBox="1"/>
      </xdr:nvSpPr>
      <xdr:spPr>
        <a:xfrm>
          <a:off x="5918428" y="11541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3" name="普通建設事業費 （ うち新規整備　）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140091</xdr:rowOff>
    </xdr:from>
    <xdr:to>
      <xdr:col>54</xdr:col>
      <xdr:colOff>189865</xdr:colOff>
      <xdr:row>78</xdr:row>
      <xdr:rowOff>139700</xdr:rowOff>
    </xdr:to>
    <xdr:cxnSp macro="">
      <xdr:nvCxnSpPr>
        <xdr:cNvPr id="394" name="直線コネクタ 393"/>
        <xdr:cNvCxnSpPr/>
      </xdr:nvCxnSpPr>
      <xdr:spPr>
        <a:xfrm flipV="1">
          <a:off x="10475595" y="12313041"/>
          <a:ext cx="1270" cy="119975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78</xdr:row>
      <xdr:rowOff>166448</xdr:rowOff>
    </xdr:from>
    <xdr:ext cx="249299" cy="259045"/>
    <xdr:sp macro="" textlink="">
      <xdr:nvSpPr>
        <xdr:cNvPr id="395" name="普通建設事業費 （ うち新規整備　）最小値テキスト"/>
        <xdr:cNvSpPr txBox="1"/>
      </xdr:nvSpPr>
      <xdr:spPr>
        <a:xfrm>
          <a:off x="10528300" y="13539548"/>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78</xdr:row>
      <xdr:rowOff>139700</xdr:rowOff>
    </xdr:from>
    <xdr:to>
      <xdr:col>55</xdr:col>
      <xdr:colOff>88900</xdr:colOff>
      <xdr:row>78</xdr:row>
      <xdr:rowOff>139700</xdr:rowOff>
    </xdr:to>
    <xdr:cxnSp macro="">
      <xdr:nvCxnSpPr>
        <xdr:cNvPr id="396" name="直線コネクタ 395"/>
        <xdr:cNvCxnSpPr/>
      </xdr:nvCxnSpPr>
      <xdr:spPr>
        <a:xfrm>
          <a:off x="10388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70</xdr:row>
      <xdr:rowOff>86768</xdr:rowOff>
    </xdr:from>
    <xdr:ext cx="690189" cy="259045"/>
    <xdr:sp macro="" textlink="">
      <xdr:nvSpPr>
        <xdr:cNvPr id="397" name="普通建設事業費 （ うち新規整備　）最大値テキスト"/>
        <xdr:cNvSpPr txBox="1"/>
      </xdr:nvSpPr>
      <xdr:spPr>
        <a:xfrm>
          <a:off x="10528300" y="12088268"/>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2,624,144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140091</xdr:rowOff>
    </xdr:from>
    <xdr:to>
      <xdr:col>55</xdr:col>
      <xdr:colOff>88900</xdr:colOff>
      <xdr:row>71</xdr:row>
      <xdr:rowOff>140091</xdr:rowOff>
    </xdr:to>
    <xdr:cxnSp macro="">
      <xdr:nvCxnSpPr>
        <xdr:cNvPr id="398" name="直線コネクタ 397"/>
        <xdr:cNvCxnSpPr/>
      </xdr:nvCxnSpPr>
      <xdr:spPr>
        <a:xfrm>
          <a:off x="10388600" y="1231304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138779</xdr:rowOff>
    </xdr:from>
    <xdr:to>
      <xdr:col>55</xdr:col>
      <xdr:colOff>0</xdr:colOff>
      <xdr:row>78</xdr:row>
      <xdr:rowOff>139294</xdr:rowOff>
    </xdr:to>
    <xdr:cxnSp macro="">
      <xdr:nvCxnSpPr>
        <xdr:cNvPr id="399" name="直線コネクタ 398"/>
        <xdr:cNvCxnSpPr/>
      </xdr:nvCxnSpPr>
      <xdr:spPr>
        <a:xfrm flipV="1">
          <a:off x="9639300" y="13511879"/>
          <a:ext cx="838200" cy="5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83898</xdr:rowOff>
    </xdr:from>
    <xdr:ext cx="534377" cy="259045"/>
    <xdr:sp macro="" textlink="">
      <xdr:nvSpPr>
        <xdr:cNvPr id="400" name="普通建設事業費 （ うち新規整備　）平均値テキスト"/>
        <xdr:cNvSpPr txBox="1"/>
      </xdr:nvSpPr>
      <xdr:spPr>
        <a:xfrm>
          <a:off x="10528300" y="1328554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61021</xdr:rowOff>
    </xdr:from>
    <xdr:to>
      <xdr:col>55</xdr:col>
      <xdr:colOff>50800</xdr:colOff>
      <xdr:row>78</xdr:row>
      <xdr:rowOff>162621</xdr:rowOff>
    </xdr:to>
    <xdr:sp macro="" textlink="">
      <xdr:nvSpPr>
        <xdr:cNvPr id="401" name="フローチャート: 判断 400"/>
        <xdr:cNvSpPr/>
      </xdr:nvSpPr>
      <xdr:spPr>
        <a:xfrm>
          <a:off x="10426700" y="134341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139294</xdr:rowOff>
    </xdr:from>
    <xdr:to>
      <xdr:col>50</xdr:col>
      <xdr:colOff>114300</xdr:colOff>
      <xdr:row>78</xdr:row>
      <xdr:rowOff>139700</xdr:rowOff>
    </xdr:to>
    <xdr:cxnSp macro="">
      <xdr:nvCxnSpPr>
        <xdr:cNvPr id="402" name="直線コネクタ 401"/>
        <xdr:cNvCxnSpPr/>
      </xdr:nvCxnSpPr>
      <xdr:spPr>
        <a:xfrm flipV="1">
          <a:off x="8750300" y="13512394"/>
          <a:ext cx="889000" cy="4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60468</xdr:rowOff>
    </xdr:from>
    <xdr:to>
      <xdr:col>50</xdr:col>
      <xdr:colOff>165100</xdr:colOff>
      <xdr:row>78</xdr:row>
      <xdr:rowOff>162068</xdr:rowOff>
    </xdr:to>
    <xdr:sp macro="" textlink="">
      <xdr:nvSpPr>
        <xdr:cNvPr id="403" name="フローチャート: 判断 402"/>
        <xdr:cNvSpPr/>
      </xdr:nvSpPr>
      <xdr:spPr>
        <a:xfrm>
          <a:off x="9588500" y="13433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77</xdr:row>
      <xdr:rowOff>7145</xdr:rowOff>
    </xdr:from>
    <xdr:ext cx="534377" cy="259045"/>
    <xdr:sp macro="" textlink="">
      <xdr:nvSpPr>
        <xdr:cNvPr id="404" name="テキスト ボックス 403"/>
        <xdr:cNvSpPr txBox="1"/>
      </xdr:nvSpPr>
      <xdr:spPr>
        <a:xfrm>
          <a:off x="9372111" y="1320879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62,188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139584</xdr:rowOff>
    </xdr:from>
    <xdr:to>
      <xdr:col>45</xdr:col>
      <xdr:colOff>177800</xdr:colOff>
      <xdr:row>78</xdr:row>
      <xdr:rowOff>139700</xdr:rowOff>
    </xdr:to>
    <xdr:cxnSp macro="">
      <xdr:nvCxnSpPr>
        <xdr:cNvPr id="405" name="直線コネクタ 404"/>
        <xdr:cNvCxnSpPr/>
      </xdr:nvCxnSpPr>
      <xdr:spPr>
        <a:xfrm>
          <a:off x="7861300" y="13512684"/>
          <a:ext cx="889000" cy="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78</xdr:row>
      <xdr:rowOff>63246</xdr:rowOff>
    </xdr:from>
    <xdr:to>
      <xdr:col>46</xdr:col>
      <xdr:colOff>38100</xdr:colOff>
      <xdr:row>78</xdr:row>
      <xdr:rowOff>164846</xdr:rowOff>
    </xdr:to>
    <xdr:sp macro="" textlink="">
      <xdr:nvSpPr>
        <xdr:cNvPr id="406" name="フローチャート: 判断 405"/>
        <xdr:cNvSpPr/>
      </xdr:nvSpPr>
      <xdr:spPr>
        <a:xfrm>
          <a:off x="8699500" y="134363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77</xdr:row>
      <xdr:rowOff>9923</xdr:rowOff>
    </xdr:from>
    <xdr:ext cx="534377" cy="259045"/>
    <xdr:sp macro="" textlink="">
      <xdr:nvSpPr>
        <xdr:cNvPr id="407" name="テキスト ボックス 406"/>
        <xdr:cNvSpPr txBox="1"/>
      </xdr:nvSpPr>
      <xdr:spPr>
        <a:xfrm>
          <a:off x="8483111" y="132115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56,113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135227</xdr:rowOff>
    </xdr:from>
    <xdr:to>
      <xdr:col>41</xdr:col>
      <xdr:colOff>50800</xdr:colOff>
      <xdr:row>78</xdr:row>
      <xdr:rowOff>139584</xdr:rowOff>
    </xdr:to>
    <xdr:cxnSp macro="">
      <xdr:nvCxnSpPr>
        <xdr:cNvPr id="408" name="直線コネクタ 407"/>
        <xdr:cNvCxnSpPr/>
      </xdr:nvCxnSpPr>
      <xdr:spPr>
        <a:xfrm>
          <a:off x="6972300" y="13508327"/>
          <a:ext cx="889000" cy="4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69791</xdr:rowOff>
    </xdr:from>
    <xdr:to>
      <xdr:col>41</xdr:col>
      <xdr:colOff>101600</xdr:colOff>
      <xdr:row>78</xdr:row>
      <xdr:rowOff>171391</xdr:rowOff>
    </xdr:to>
    <xdr:sp macro="" textlink="">
      <xdr:nvSpPr>
        <xdr:cNvPr id="409" name="フローチャート: 判断 408"/>
        <xdr:cNvSpPr/>
      </xdr:nvSpPr>
      <xdr:spPr>
        <a:xfrm>
          <a:off x="7810500" y="13442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77</xdr:row>
      <xdr:rowOff>16468</xdr:rowOff>
    </xdr:from>
    <xdr:ext cx="534377" cy="259045"/>
    <xdr:sp macro="" textlink="">
      <xdr:nvSpPr>
        <xdr:cNvPr id="410" name="テキスト ボックス 409"/>
        <xdr:cNvSpPr txBox="1"/>
      </xdr:nvSpPr>
      <xdr:spPr>
        <a:xfrm>
          <a:off x="7594111" y="13218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41,795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71045</xdr:rowOff>
    </xdr:from>
    <xdr:to>
      <xdr:col>36</xdr:col>
      <xdr:colOff>165100</xdr:colOff>
      <xdr:row>79</xdr:row>
      <xdr:rowOff>1195</xdr:rowOff>
    </xdr:to>
    <xdr:sp macro="" textlink="">
      <xdr:nvSpPr>
        <xdr:cNvPr id="411" name="フローチャート: 判断 410"/>
        <xdr:cNvSpPr/>
      </xdr:nvSpPr>
      <xdr:spPr>
        <a:xfrm>
          <a:off x="6921500" y="134441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77</xdr:row>
      <xdr:rowOff>17722</xdr:rowOff>
    </xdr:from>
    <xdr:ext cx="534377" cy="259045"/>
    <xdr:sp macro="" textlink="">
      <xdr:nvSpPr>
        <xdr:cNvPr id="412" name="テキスト ボックス 411"/>
        <xdr:cNvSpPr txBox="1"/>
      </xdr:nvSpPr>
      <xdr:spPr>
        <a:xfrm>
          <a:off x="6705111" y="13219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3" name="テキスト ボックス 412"/>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4" name="テキスト ボックス 413"/>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5" name="テキスト ボックス 414"/>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6" name="テキスト ボックス 415"/>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7" name="テキスト ボックス 416"/>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87979</xdr:rowOff>
    </xdr:from>
    <xdr:to>
      <xdr:col>55</xdr:col>
      <xdr:colOff>50800</xdr:colOff>
      <xdr:row>79</xdr:row>
      <xdr:rowOff>18129</xdr:rowOff>
    </xdr:to>
    <xdr:sp macro="" textlink="">
      <xdr:nvSpPr>
        <xdr:cNvPr id="418" name="楕円 417"/>
        <xdr:cNvSpPr/>
      </xdr:nvSpPr>
      <xdr:spPr>
        <a:xfrm>
          <a:off x="10426700" y="134610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39447</xdr:rowOff>
    </xdr:from>
    <xdr:ext cx="469744" cy="259045"/>
    <xdr:sp macro="" textlink="">
      <xdr:nvSpPr>
        <xdr:cNvPr id="419" name="普通建設事業費 （ うち新規整備　）該当値テキスト"/>
        <xdr:cNvSpPr txBox="1"/>
      </xdr:nvSpPr>
      <xdr:spPr>
        <a:xfrm>
          <a:off x="10528300" y="134125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88494</xdr:rowOff>
    </xdr:from>
    <xdr:to>
      <xdr:col>50</xdr:col>
      <xdr:colOff>165100</xdr:colOff>
      <xdr:row>79</xdr:row>
      <xdr:rowOff>18644</xdr:rowOff>
    </xdr:to>
    <xdr:sp macro="" textlink="">
      <xdr:nvSpPr>
        <xdr:cNvPr id="420" name="楕円 419"/>
        <xdr:cNvSpPr/>
      </xdr:nvSpPr>
      <xdr:spPr>
        <a:xfrm>
          <a:off x="9588500" y="134615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79</xdr:row>
      <xdr:rowOff>9771</xdr:rowOff>
    </xdr:from>
    <xdr:ext cx="378565" cy="259045"/>
    <xdr:sp macro="" textlink="">
      <xdr:nvSpPr>
        <xdr:cNvPr id="421" name="テキスト ボックス 420"/>
        <xdr:cNvSpPr txBox="1"/>
      </xdr:nvSpPr>
      <xdr:spPr>
        <a:xfrm>
          <a:off x="9450017" y="1355432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88900</xdr:rowOff>
    </xdr:from>
    <xdr:to>
      <xdr:col>46</xdr:col>
      <xdr:colOff>38100</xdr:colOff>
      <xdr:row>79</xdr:row>
      <xdr:rowOff>19050</xdr:rowOff>
    </xdr:to>
    <xdr:sp macro="" textlink="">
      <xdr:nvSpPr>
        <xdr:cNvPr id="422" name="楕円 421"/>
        <xdr:cNvSpPr/>
      </xdr:nvSpPr>
      <xdr:spPr>
        <a:xfrm>
          <a:off x="8699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79</xdr:row>
      <xdr:rowOff>10177</xdr:rowOff>
    </xdr:from>
    <xdr:ext cx="249299" cy="259045"/>
    <xdr:sp macro="" textlink="">
      <xdr:nvSpPr>
        <xdr:cNvPr id="423" name="テキスト ボックス 422"/>
        <xdr:cNvSpPr txBox="1"/>
      </xdr:nvSpPr>
      <xdr:spPr>
        <a:xfrm>
          <a:off x="8625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88784</xdr:rowOff>
    </xdr:from>
    <xdr:to>
      <xdr:col>41</xdr:col>
      <xdr:colOff>101600</xdr:colOff>
      <xdr:row>79</xdr:row>
      <xdr:rowOff>18934</xdr:rowOff>
    </xdr:to>
    <xdr:sp macro="" textlink="">
      <xdr:nvSpPr>
        <xdr:cNvPr id="424" name="楕円 423"/>
        <xdr:cNvSpPr/>
      </xdr:nvSpPr>
      <xdr:spPr>
        <a:xfrm>
          <a:off x="7810500" y="134618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79</xdr:row>
      <xdr:rowOff>10061</xdr:rowOff>
    </xdr:from>
    <xdr:ext cx="378565" cy="259045"/>
    <xdr:sp macro="" textlink="">
      <xdr:nvSpPr>
        <xdr:cNvPr id="425" name="テキスト ボックス 424"/>
        <xdr:cNvSpPr txBox="1"/>
      </xdr:nvSpPr>
      <xdr:spPr>
        <a:xfrm>
          <a:off x="7672017" y="1355461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84427</xdr:rowOff>
    </xdr:from>
    <xdr:to>
      <xdr:col>36</xdr:col>
      <xdr:colOff>165100</xdr:colOff>
      <xdr:row>79</xdr:row>
      <xdr:rowOff>14577</xdr:rowOff>
    </xdr:to>
    <xdr:sp macro="" textlink="">
      <xdr:nvSpPr>
        <xdr:cNvPr id="426" name="楕円 425"/>
        <xdr:cNvSpPr/>
      </xdr:nvSpPr>
      <xdr:spPr>
        <a:xfrm>
          <a:off x="6921500" y="134575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5704</xdr:rowOff>
    </xdr:from>
    <xdr:ext cx="469744" cy="259045"/>
    <xdr:sp macro="" textlink="">
      <xdr:nvSpPr>
        <xdr:cNvPr id="427" name="テキスト ボックス 426"/>
        <xdr:cNvSpPr txBox="1"/>
      </xdr:nvSpPr>
      <xdr:spPr>
        <a:xfrm>
          <a:off x="6737428" y="1355025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8" name="正方形/長方形 427"/>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29" name="正方形/長方形 428"/>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0" name="正方形/長方形 429"/>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1" name="正方形/長方形 430"/>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2" name="正方形/長方形 431"/>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3" name="正方形/長方形 432"/>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4" name="正方形/長方形 433"/>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68,511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5" name="正方形/長方形 434"/>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6" name="テキスト ボックス 435"/>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7" name="直線コネクタ 436"/>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8" name="直線コネクタ 437"/>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39" name="テキスト ボックス 438"/>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0" name="直線コネクタ 439"/>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1" name="テキスト ボックス 440"/>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2" name="直線コネクタ 441"/>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3" name="テキスト ボックス 442"/>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4" name="直線コネクタ 443"/>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5" name="テキスト ボックス 444"/>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6" name="直線コネクタ 445"/>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7" name="テキスト ボックス 446"/>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8" name="普通建設事業費 （ うち更新整備　）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110341</xdr:rowOff>
    </xdr:from>
    <xdr:to>
      <xdr:col>54</xdr:col>
      <xdr:colOff>189865</xdr:colOff>
      <xdr:row>98</xdr:row>
      <xdr:rowOff>126684</xdr:rowOff>
    </xdr:to>
    <xdr:cxnSp macro="">
      <xdr:nvCxnSpPr>
        <xdr:cNvPr id="449" name="直線コネクタ 448"/>
        <xdr:cNvCxnSpPr/>
      </xdr:nvCxnSpPr>
      <xdr:spPr>
        <a:xfrm flipV="1">
          <a:off x="10475595" y="15712291"/>
          <a:ext cx="1270" cy="121649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130511</xdr:rowOff>
    </xdr:from>
    <xdr:ext cx="469744" cy="259045"/>
    <xdr:sp macro="" textlink="">
      <xdr:nvSpPr>
        <xdr:cNvPr id="450" name="普通建設事業費 （ うち更新整備　）最小値テキスト"/>
        <xdr:cNvSpPr txBox="1"/>
      </xdr:nvSpPr>
      <xdr:spPr>
        <a:xfrm>
          <a:off x="10528300" y="1693261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5,694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126684</xdr:rowOff>
    </xdr:from>
    <xdr:to>
      <xdr:col>55</xdr:col>
      <xdr:colOff>88900</xdr:colOff>
      <xdr:row>98</xdr:row>
      <xdr:rowOff>126684</xdr:rowOff>
    </xdr:to>
    <xdr:cxnSp macro="">
      <xdr:nvCxnSpPr>
        <xdr:cNvPr id="451" name="直線コネクタ 450"/>
        <xdr:cNvCxnSpPr/>
      </xdr:nvCxnSpPr>
      <xdr:spPr>
        <a:xfrm>
          <a:off x="10388600" y="169287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90</xdr:row>
      <xdr:rowOff>57018</xdr:rowOff>
    </xdr:from>
    <xdr:ext cx="599010" cy="259045"/>
    <xdr:sp macro="" textlink="">
      <xdr:nvSpPr>
        <xdr:cNvPr id="452" name="普通建設事業費 （ うち更新整備　）最大値テキスト"/>
        <xdr:cNvSpPr txBox="1"/>
      </xdr:nvSpPr>
      <xdr:spPr>
        <a:xfrm>
          <a:off x="10528300" y="154875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537,843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110341</xdr:rowOff>
    </xdr:from>
    <xdr:to>
      <xdr:col>55</xdr:col>
      <xdr:colOff>88900</xdr:colOff>
      <xdr:row>91</xdr:row>
      <xdr:rowOff>110341</xdr:rowOff>
    </xdr:to>
    <xdr:cxnSp macro="">
      <xdr:nvCxnSpPr>
        <xdr:cNvPr id="453" name="直線コネクタ 452"/>
        <xdr:cNvCxnSpPr/>
      </xdr:nvCxnSpPr>
      <xdr:spPr>
        <a:xfrm>
          <a:off x="10388600" y="1571229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98</xdr:row>
      <xdr:rowOff>62564</xdr:rowOff>
    </xdr:from>
    <xdr:to>
      <xdr:col>55</xdr:col>
      <xdr:colOff>0</xdr:colOff>
      <xdr:row>98</xdr:row>
      <xdr:rowOff>69683</xdr:rowOff>
    </xdr:to>
    <xdr:cxnSp macro="">
      <xdr:nvCxnSpPr>
        <xdr:cNvPr id="454" name="直線コネクタ 453"/>
        <xdr:cNvCxnSpPr/>
      </xdr:nvCxnSpPr>
      <xdr:spPr>
        <a:xfrm flipV="1">
          <a:off x="9639300" y="16864664"/>
          <a:ext cx="838200" cy="711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96</xdr:row>
      <xdr:rowOff>71699</xdr:rowOff>
    </xdr:from>
    <xdr:ext cx="534377" cy="259045"/>
    <xdr:sp macro="" textlink="">
      <xdr:nvSpPr>
        <xdr:cNvPr id="455" name="普通建設事業費 （ うち更新整備　）平均値テキスト"/>
        <xdr:cNvSpPr txBox="1"/>
      </xdr:nvSpPr>
      <xdr:spPr>
        <a:xfrm>
          <a:off x="10528300" y="1653089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92,532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48822</xdr:rowOff>
    </xdr:from>
    <xdr:to>
      <xdr:col>55</xdr:col>
      <xdr:colOff>50800</xdr:colOff>
      <xdr:row>97</xdr:row>
      <xdr:rowOff>150422</xdr:rowOff>
    </xdr:to>
    <xdr:sp macro="" textlink="">
      <xdr:nvSpPr>
        <xdr:cNvPr id="456" name="フローチャート: 判断 455"/>
        <xdr:cNvSpPr/>
      </xdr:nvSpPr>
      <xdr:spPr>
        <a:xfrm>
          <a:off x="10426700" y="166794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98</xdr:row>
      <xdr:rowOff>35274</xdr:rowOff>
    </xdr:from>
    <xdr:to>
      <xdr:col>50</xdr:col>
      <xdr:colOff>114300</xdr:colOff>
      <xdr:row>98</xdr:row>
      <xdr:rowOff>69683</xdr:rowOff>
    </xdr:to>
    <xdr:cxnSp macro="">
      <xdr:nvCxnSpPr>
        <xdr:cNvPr id="457" name="直線コネクタ 456"/>
        <xdr:cNvCxnSpPr/>
      </xdr:nvCxnSpPr>
      <xdr:spPr>
        <a:xfrm>
          <a:off x="8750300" y="16837374"/>
          <a:ext cx="889000" cy="344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97</xdr:row>
      <xdr:rowOff>56285</xdr:rowOff>
    </xdr:from>
    <xdr:to>
      <xdr:col>50</xdr:col>
      <xdr:colOff>165100</xdr:colOff>
      <xdr:row>97</xdr:row>
      <xdr:rowOff>157885</xdr:rowOff>
    </xdr:to>
    <xdr:sp macro="" textlink="">
      <xdr:nvSpPr>
        <xdr:cNvPr id="458" name="フローチャート: 判断 457"/>
        <xdr:cNvSpPr/>
      </xdr:nvSpPr>
      <xdr:spPr>
        <a:xfrm>
          <a:off x="9588500" y="166869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2962</xdr:rowOff>
    </xdr:from>
    <xdr:ext cx="534377" cy="259045"/>
    <xdr:sp macro="" textlink="">
      <xdr:nvSpPr>
        <xdr:cNvPr id="459" name="テキスト ボックス 458"/>
        <xdr:cNvSpPr txBox="1"/>
      </xdr:nvSpPr>
      <xdr:spPr>
        <a:xfrm>
          <a:off x="9372111" y="164621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98</xdr:row>
      <xdr:rowOff>9277</xdr:rowOff>
    </xdr:from>
    <xdr:to>
      <xdr:col>45</xdr:col>
      <xdr:colOff>177800</xdr:colOff>
      <xdr:row>98</xdr:row>
      <xdr:rowOff>35274</xdr:rowOff>
    </xdr:to>
    <xdr:cxnSp macro="">
      <xdr:nvCxnSpPr>
        <xdr:cNvPr id="460" name="直線コネクタ 459"/>
        <xdr:cNvCxnSpPr/>
      </xdr:nvCxnSpPr>
      <xdr:spPr>
        <a:xfrm>
          <a:off x="7861300" y="16811377"/>
          <a:ext cx="889000" cy="259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97</xdr:row>
      <xdr:rowOff>79666</xdr:rowOff>
    </xdr:from>
    <xdr:to>
      <xdr:col>46</xdr:col>
      <xdr:colOff>38100</xdr:colOff>
      <xdr:row>98</xdr:row>
      <xdr:rowOff>9816</xdr:rowOff>
    </xdr:to>
    <xdr:sp macro="" textlink="">
      <xdr:nvSpPr>
        <xdr:cNvPr id="461" name="フローチャート: 判断 460"/>
        <xdr:cNvSpPr/>
      </xdr:nvSpPr>
      <xdr:spPr>
        <a:xfrm>
          <a:off x="8699500" y="167103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26343</xdr:rowOff>
    </xdr:from>
    <xdr:ext cx="534377" cy="259045"/>
    <xdr:sp macro="" textlink="">
      <xdr:nvSpPr>
        <xdr:cNvPr id="462" name="テキスト ボックス 461"/>
        <xdr:cNvSpPr txBox="1"/>
      </xdr:nvSpPr>
      <xdr:spPr>
        <a:xfrm>
          <a:off x="8483111" y="164855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79,039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98</xdr:row>
      <xdr:rowOff>9277</xdr:rowOff>
    </xdr:from>
    <xdr:to>
      <xdr:col>41</xdr:col>
      <xdr:colOff>50800</xdr:colOff>
      <xdr:row>98</xdr:row>
      <xdr:rowOff>84110</xdr:rowOff>
    </xdr:to>
    <xdr:cxnSp macro="">
      <xdr:nvCxnSpPr>
        <xdr:cNvPr id="463" name="直線コネクタ 462"/>
        <xdr:cNvCxnSpPr/>
      </xdr:nvCxnSpPr>
      <xdr:spPr>
        <a:xfrm flipV="1">
          <a:off x="6972300" y="16811377"/>
          <a:ext cx="889000" cy="748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97</xdr:row>
      <xdr:rowOff>79944</xdr:rowOff>
    </xdr:from>
    <xdr:to>
      <xdr:col>41</xdr:col>
      <xdr:colOff>101600</xdr:colOff>
      <xdr:row>98</xdr:row>
      <xdr:rowOff>10094</xdr:rowOff>
    </xdr:to>
    <xdr:sp macro="" textlink="">
      <xdr:nvSpPr>
        <xdr:cNvPr id="464" name="フローチャート: 判断 463"/>
        <xdr:cNvSpPr/>
      </xdr:nvSpPr>
      <xdr:spPr>
        <a:xfrm>
          <a:off x="7810500" y="16710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26621</xdr:rowOff>
    </xdr:from>
    <xdr:ext cx="534377" cy="259045"/>
    <xdr:sp macro="" textlink="">
      <xdr:nvSpPr>
        <xdr:cNvPr id="465" name="テキスト ボックス 464"/>
        <xdr:cNvSpPr txBox="1"/>
      </xdr:nvSpPr>
      <xdr:spPr>
        <a:xfrm>
          <a:off x="7594111" y="164858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78,918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94166</xdr:rowOff>
    </xdr:from>
    <xdr:to>
      <xdr:col>36</xdr:col>
      <xdr:colOff>165100</xdr:colOff>
      <xdr:row>98</xdr:row>
      <xdr:rowOff>24316</xdr:rowOff>
    </xdr:to>
    <xdr:sp macro="" textlink="">
      <xdr:nvSpPr>
        <xdr:cNvPr id="466" name="フローチャート: 判断 465"/>
        <xdr:cNvSpPr/>
      </xdr:nvSpPr>
      <xdr:spPr>
        <a:xfrm>
          <a:off x="6921500" y="167248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40843</xdr:rowOff>
    </xdr:from>
    <xdr:ext cx="534377" cy="259045"/>
    <xdr:sp macro="" textlink="">
      <xdr:nvSpPr>
        <xdr:cNvPr id="467" name="テキスト ボックス 466"/>
        <xdr:cNvSpPr txBox="1"/>
      </xdr:nvSpPr>
      <xdr:spPr>
        <a:xfrm>
          <a:off x="6705111" y="1650004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72,696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8" name="テキスト ボックス 467"/>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69" name="テキスト ボックス 468"/>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0" name="テキスト ボックス 469"/>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1" name="テキスト ボックス 470"/>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2" name="テキスト ボックス 471"/>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98</xdr:row>
      <xdr:rowOff>11764</xdr:rowOff>
    </xdr:from>
    <xdr:to>
      <xdr:col>55</xdr:col>
      <xdr:colOff>50800</xdr:colOff>
      <xdr:row>98</xdr:row>
      <xdr:rowOff>113364</xdr:rowOff>
    </xdr:to>
    <xdr:sp macro="" textlink="">
      <xdr:nvSpPr>
        <xdr:cNvPr id="473" name="楕円 472"/>
        <xdr:cNvSpPr/>
      </xdr:nvSpPr>
      <xdr:spPr>
        <a:xfrm>
          <a:off x="10426700" y="168138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98141</xdr:rowOff>
    </xdr:from>
    <xdr:ext cx="534377" cy="259045"/>
    <xdr:sp macro="" textlink="">
      <xdr:nvSpPr>
        <xdr:cNvPr id="474" name="普通建設事業費 （ うち更新整備　）該当値テキスト"/>
        <xdr:cNvSpPr txBox="1"/>
      </xdr:nvSpPr>
      <xdr:spPr>
        <a:xfrm>
          <a:off x="10528300" y="167287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33,743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98</xdr:row>
      <xdr:rowOff>18883</xdr:rowOff>
    </xdr:from>
    <xdr:to>
      <xdr:col>50</xdr:col>
      <xdr:colOff>165100</xdr:colOff>
      <xdr:row>98</xdr:row>
      <xdr:rowOff>120483</xdr:rowOff>
    </xdr:to>
    <xdr:sp macro="" textlink="">
      <xdr:nvSpPr>
        <xdr:cNvPr id="475" name="楕円 474"/>
        <xdr:cNvSpPr/>
      </xdr:nvSpPr>
      <xdr:spPr>
        <a:xfrm>
          <a:off x="9588500" y="16820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98</xdr:row>
      <xdr:rowOff>111610</xdr:rowOff>
    </xdr:from>
    <xdr:ext cx="534377" cy="259045"/>
    <xdr:sp macro="" textlink="">
      <xdr:nvSpPr>
        <xdr:cNvPr id="476" name="テキスト ボックス 475"/>
        <xdr:cNvSpPr txBox="1"/>
      </xdr:nvSpPr>
      <xdr:spPr>
        <a:xfrm>
          <a:off x="9372111" y="169137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30,629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155924</xdr:rowOff>
    </xdr:from>
    <xdr:to>
      <xdr:col>46</xdr:col>
      <xdr:colOff>38100</xdr:colOff>
      <xdr:row>98</xdr:row>
      <xdr:rowOff>86074</xdr:rowOff>
    </xdr:to>
    <xdr:sp macro="" textlink="">
      <xdr:nvSpPr>
        <xdr:cNvPr id="477" name="楕円 476"/>
        <xdr:cNvSpPr/>
      </xdr:nvSpPr>
      <xdr:spPr>
        <a:xfrm>
          <a:off x="8699500" y="167865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98</xdr:row>
      <xdr:rowOff>77201</xdr:rowOff>
    </xdr:from>
    <xdr:ext cx="534377" cy="259045"/>
    <xdr:sp macro="" textlink="">
      <xdr:nvSpPr>
        <xdr:cNvPr id="478" name="テキスト ボックス 477"/>
        <xdr:cNvSpPr txBox="1"/>
      </xdr:nvSpPr>
      <xdr:spPr>
        <a:xfrm>
          <a:off x="8483111" y="168793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129927</xdr:rowOff>
    </xdr:from>
    <xdr:to>
      <xdr:col>41</xdr:col>
      <xdr:colOff>101600</xdr:colOff>
      <xdr:row>98</xdr:row>
      <xdr:rowOff>60077</xdr:rowOff>
    </xdr:to>
    <xdr:sp macro="" textlink="">
      <xdr:nvSpPr>
        <xdr:cNvPr id="479" name="楕円 478"/>
        <xdr:cNvSpPr/>
      </xdr:nvSpPr>
      <xdr:spPr>
        <a:xfrm>
          <a:off x="7810500" y="167605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98</xdr:row>
      <xdr:rowOff>51204</xdr:rowOff>
    </xdr:from>
    <xdr:ext cx="534377" cy="259045"/>
    <xdr:sp macro="" textlink="">
      <xdr:nvSpPr>
        <xdr:cNvPr id="480" name="テキスト ボックス 479"/>
        <xdr:cNvSpPr txBox="1"/>
      </xdr:nvSpPr>
      <xdr:spPr>
        <a:xfrm>
          <a:off x="7594111" y="168533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98</xdr:row>
      <xdr:rowOff>33310</xdr:rowOff>
    </xdr:from>
    <xdr:to>
      <xdr:col>36</xdr:col>
      <xdr:colOff>165100</xdr:colOff>
      <xdr:row>98</xdr:row>
      <xdr:rowOff>134910</xdr:rowOff>
    </xdr:to>
    <xdr:sp macro="" textlink="">
      <xdr:nvSpPr>
        <xdr:cNvPr id="481" name="楕円 480"/>
        <xdr:cNvSpPr/>
      </xdr:nvSpPr>
      <xdr:spPr>
        <a:xfrm>
          <a:off x="6921500" y="16835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98</xdr:row>
      <xdr:rowOff>126037</xdr:rowOff>
    </xdr:from>
    <xdr:ext cx="534377" cy="259045"/>
    <xdr:sp macro="" textlink="">
      <xdr:nvSpPr>
        <xdr:cNvPr id="482" name="テキスト ボックス 481"/>
        <xdr:cNvSpPr txBox="1"/>
      </xdr:nvSpPr>
      <xdr:spPr>
        <a:xfrm>
          <a:off x="6705111" y="169281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24,318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3" name="正方形/長方形 482"/>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4" name="正方形/長方形 483"/>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5" name="正方形/長方形 484"/>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6" name="正方形/長方形 485"/>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7" name="正方形/長方形 486"/>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8" name="正方形/長方形 487"/>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89" name="正方形/長方形 488"/>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0" name="正方形/長方形 489"/>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1" name="テキスト ボックス 490"/>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2" name="直線コネクタ 491"/>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3" name="直線コネクタ 492"/>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4" name="テキスト ボックス 493"/>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5" name="直線コネクタ 494"/>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35</xdr:row>
      <xdr:rowOff>54627</xdr:rowOff>
    </xdr:from>
    <xdr:ext cx="595419" cy="259045"/>
    <xdr:sp macro="" textlink="">
      <xdr:nvSpPr>
        <xdr:cNvPr id="496" name="テキスト ボックス 495"/>
        <xdr:cNvSpPr txBox="1"/>
      </xdr:nvSpPr>
      <xdr:spPr>
        <a:xfrm>
          <a:off x="11850581" y="6055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497" name="直線コネクタ 496"/>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32</xdr:row>
      <xdr:rowOff>111777</xdr:rowOff>
    </xdr:from>
    <xdr:ext cx="595419" cy="259045"/>
    <xdr:sp macro="" textlink="">
      <xdr:nvSpPr>
        <xdr:cNvPr id="498" name="テキスト ボックス 497"/>
        <xdr:cNvSpPr txBox="1"/>
      </xdr:nvSpPr>
      <xdr:spPr>
        <a:xfrm>
          <a:off x="11850581" y="5598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499" name="直線コネクタ 498"/>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168927</xdr:rowOff>
    </xdr:from>
    <xdr:ext cx="595419" cy="259045"/>
    <xdr:sp macro="" textlink="">
      <xdr:nvSpPr>
        <xdr:cNvPr id="500" name="テキスト ボックス 499"/>
        <xdr:cNvSpPr txBox="1"/>
      </xdr:nvSpPr>
      <xdr:spPr>
        <a:xfrm>
          <a:off x="11850581" y="5140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1" name="直線コネクタ 500"/>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2" name="テキスト ボックス 501"/>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3" name="災害復旧事業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108386</xdr:rowOff>
    </xdr:from>
    <xdr:to>
      <xdr:col>85</xdr:col>
      <xdr:colOff>126364</xdr:colOff>
      <xdr:row>38</xdr:row>
      <xdr:rowOff>139700</xdr:rowOff>
    </xdr:to>
    <xdr:cxnSp macro="">
      <xdr:nvCxnSpPr>
        <xdr:cNvPr id="504" name="直線コネクタ 503"/>
        <xdr:cNvCxnSpPr/>
      </xdr:nvCxnSpPr>
      <xdr:spPr>
        <a:xfrm flipV="1">
          <a:off x="16317595" y="5423336"/>
          <a:ext cx="1269" cy="12314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143527</xdr:rowOff>
    </xdr:from>
    <xdr:ext cx="249299" cy="259045"/>
    <xdr:sp macro="" textlink="">
      <xdr:nvSpPr>
        <xdr:cNvPr id="505" name="災害復旧事業費最小値テキスト"/>
        <xdr:cNvSpPr txBox="1"/>
      </xdr:nvSpPr>
      <xdr:spPr>
        <a:xfrm>
          <a:off x="16370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6" name="直線コネクタ 505"/>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55063</xdr:rowOff>
    </xdr:from>
    <xdr:ext cx="599010" cy="259045"/>
    <xdr:sp macro="" textlink="">
      <xdr:nvSpPr>
        <xdr:cNvPr id="507" name="災害復旧事業費最大値テキスト"/>
        <xdr:cNvSpPr txBox="1"/>
      </xdr:nvSpPr>
      <xdr:spPr>
        <a:xfrm>
          <a:off x="16370300" y="51985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269,349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31</xdr:row>
      <xdr:rowOff>108386</xdr:rowOff>
    </xdr:from>
    <xdr:to>
      <xdr:col>86</xdr:col>
      <xdr:colOff>25400</xdr:colOff>
      <xdr:row>31</xdr:row>
      <xdr:rowOff>108386</xdr:rowOff>
    </xdr:to>
    <xdr:cxnSp macro="">
      <xdr:nvCxnSpPr>
        <xdr:cNvPr id="508" name="直線コネクタ 507"/>
        <xdr:cNvCxnSpPr/>
      </xdr:nvCxnSpPr>
      <xdr:spPr>
        <a:xfrm>
          <a:off x="16230600" y="5423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139700</xdr:rowOff>
    </xdr:from>
    <xdr:to>
      <xdr:col>85</xdr:col>
      <xdr:colOff>127000</xdr:colOff>
      <xdr:row>38</xdr:row>
      <xdr:rowOff>139700</xdr:rowOff>
    </xdr:to>
    <xdr:cxnSp macro="">
      <xdr:nvCxnSpPr>
        <xdr:cNvPr id="509" name="直線コネクタ 508"/>
        <xdr:cNvCxnSpPr/>
      </xdr:nvCxnSpPr>
      <xdr:spPr>
        <a:xfrm>
          <a:off x="15481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51317</xdr:rowOff>
    </xdr:from>
    <xdr:ext cx="534377" cy="259045"/>
    <xdr:sp macro="" textlink="">
      <xdr:nvSpPr>
        <xdr:cNvPr id="510" name="災害復旧事業費平均値テキスト"/>
        <xdr:cNvSpPr txBox="1"/>
      </xdr:nvSpPr>
      <xdr:spPr>
        <a:xfrm>
          <a:off x="16370300" y="63949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28440</xdr:rowOff>
    </xdr:from>
    <xdr:to>
      <xdr:col>85</xdr:col>
      <xdr:colOff>177800</xdr:colOff>
      <xdr:row>38</xdr:row>
      <xdr:rowOff>130040</xdr:rowOff>
    </xdr:to>
    <xdr:sp macro="" textlink="">
      <xdr:nvSpPr>
        <xdr:cNvPr id="511" name="フローチャート: 判断 510"/>
        <xdr:cNvSpPr/>
      </xdr:nvSpPr>
      <xdr:spPr>
        <a:xfrm>
          <a:off x="16268700" y="6543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139700</xdr:rowOff>
    </xdr:from>
    <xdr:to>
      <xdr:col>81</xdr:col>
      <xdr:colOff>50800</xdr:colOff>
      <xdr:row>38</xdr:row>
      <xdr:rowOff>139700</xdr:rowOff>
    </xdr:to>
    <xdr:cxnSp macro="">
      <xdr:nvCxnSpPr>
        <xdr:cNvPr id="512" name="直線コネクタ 511"/>
        <xdr:cNvCxnSpPr/>
      </xdr:nvCxnSpPr>
      <xdr:spPr>
        <a:xfrm>
          <a:off x="14592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35654</xdr:rowOff>
    </xdr:from>
    <xdr:to>
      <xdr:col>81</xdr:col>
      <xdr:colOff>101600</xdr:colOff>
      <xdr:row>38</xdr:row>
      <xdr:rowOff>137254</xdr:rowOff>
    </xdr:to>
    <xdr:sp macro="" textlink="">
      <xdr:nvSpPr>
        <xdr:cNvPr id="513" name="フローチャート: 判断 512"/>
        <xdr:cNvSpPr/>
      </xdr:nvSpPr>
      <xdr:spPr>
        <a:xfrm>
          <a:off x="15430500" y="65507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153781</xdr:rowOff>
    </xdr:from>
    <xdr:ext cx="534377" cy="259045"/>
    <xdr:sp macro="" textlink="">
      <xdr:nvSpPr>
        <xdr:cNvPr id="514" name="テキスト ボックス 513"/>
        <xdr:cNvSpPr txBox="1"/>
      </xdr:nvSpPr>
      <xdr:spPr>
        <a:xfrm>
          <a:off x="15214111" y="632598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139700</xdr:rowOff>
    </xdr:from>
    <xdr:to>
      <xdr:col>76</xdr:col>
      <xdr:colOff>114300</xdr:colOff>
      <xdr:row>38</xdr:row>
      <xdr:rowOff>139700</xdr:rowOff>
    </xdr:to>
    <xdr:cxnSp macro="">
      <xdr:nvCxnSpPr>
        <xdr:cNvPr id="515" name="直線コネクタ 514"/>
        <xdr:cNvCxnSpPr/>
      </xdr:nvCxnSpPr>
      <xdr:spPr>
        <a:xfrm>
          <a:off x="13703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50797</xdr:rowOff>
    </xdr:from>
    <xdr:to>
      <xdr:col>76</xdr:col>
      <xdr:colOff>165100</xdr:colOff>
      <xdr:row>38</xdr:row>
      <xdr:rowOff>152397</xdr:rowOff>
    </xdr:to>
    <xdr:sp macro="" textlink="">
      <xdr:nvSpPr>
        <xdr:cNvPr id="516" name="フローチャート: 判断 515"/>
        <xdr:cNvSpPr/>
      </xdr:nvSpPr>
      <xdr:spPr>
        <a:xfrm>
          <a:off x="14541500" y="6565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36</xdr:row>
      <xdr:rowOff>168924</xdr:rowOff>
    </xdr:from>
    <xdr:ext cx="469744" cy="259045"/>
    <xdr:sp macro="" textlink="">
      <xdr:nvSpPr>
        <xdr:cNvPr id="517" name="テキスト ボックス 516"/>
        <xdr:cNvSpPr txBox="1"/>
      </xdr:nvSpPr>
      <xdr:spPr>
        <a:xfrm>
          <a:off x="14357428" y="63411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139700</xdr:rowOff>
    </xdr:from>
    <xdr:to>
      <xdr:col>71</xdr:col>
      <xdr:colOff>177800</xdr:colOff>
      <xdr:row>38</xdr:row>
      <xdr:rowOff>139700</xdr:rowOff>
    </xdr:to>
    <xdr:cxnSp macro="">
      <xdr:nvCxnSpPr>
        <xdr:cNvPr id="518" name="直線コネクタ 517"/>
        <xdr:cNvCxnSpPr/>
      </xdr:nvCxnSpPr>
      <xdr:spPr>
        <a:xfrm>
          <a:off x="1281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42782</xdr:rowOff>
    </xdr:from>
    <xdr:to>
      <xdr:col>72</xdr:col>
      <xdr:colOff>38100</xdr:colOff>
      <xdr:row>38</xdr:row>
      <xdr:rowOff>144382</xdr:rowOff>
    </xdr:to>
    <xdr:sp macro="" textlink="">
      <xdr:nvSpPr>
        <xdr:cNvPr id="519" name="フローチャート: 判断 518"/>
        <xdr:cNvSpPr/>
      </xdr:nvSpPr>
      <xdr:spPr>
        <a:xfrm>
          <a:off x="13652500" y="6557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160909</xdr:rowOff>
    </xdr:from>
    <xdr:ext cx="534377" cy="259045"/>
    <xdr:sp macro="" textlink="">
      <xdr:nvSpPr>
        <xdr:cNvPr id="520" name="テキスト ボックス 519"/>
        <xdr:cNvSpPr txBox="1"/>
      </xdr:nvSpPr>
      <xdr:spPr>
        <a:xfrm>
          <a:off x="13436111" y="6333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28728</xdr:rowOff>
    </xdr:from>
    <xdr:to>
      <xdr:col>67</xdr:col>
      <xdr:colOff>101600</xdr:colOff>
      <xdr:row>38</xdr:row>
      <xdr:rowOff>130328</xdr:rowOff>
    </xdr:to>
    <xdr:sp macro="" textlink="">
      <xdr:nvSpPr>
        <xdr:cNvPr id="521" name="フローチャート: 判断 520"/>
        <xdr:cNvSpPr/>
      </xdr:nvSpPr>
      <xdr:spPr>
        <a:xfrm>
          <a:off x="12763500" y="6543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146855</xdr:rowOff>
    </xdr:from>
    <xdr:ext cx="534377" cy="259045"/>
    <xdr:sp macro="" textlink="">
      <xdr:nvSpPr>
        <xdr:cNvPr id="522" name="テキスト ボックス 521"/>
        <xdr:cNvSpPr txBox="1"/>
      </xdr:nvSpPr>
      <xdr:spPr>
        <a:xfrm>
          <a:off x="12547111" y="6319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3" name="テキスト ボックス 522"/>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4" name="テキスト ボックス 523"/>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5" name="テキスト ボックス 524"/>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6" name="テキスト ボックス 525"/>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27" name="テキスト ボックス 526"/>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88900</xdr:rowOff>
    </xdr:from>
    <xdr:to>
      <xdr:col>85</xdr:col>
      <xdr:colOff>177800</xdr:colOff>
      <xdr:row>39</xdr:row>
      <xdr:rowOff>19050</xdr:rowOff>
    </xdr:to>
    <xdr:sp macro="" textlink="">
      <xdr:nvSpPr>
        <xdr:cNvPr id="528" name="楕円 527"/>
        <xdr:cNvSpPr/>
      </xdr:nvSpPr>
      <xdr:spPr>
        <a:xfrm>
          <a:off x="16268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6867</xdr:rowOff>
    </xdr:from>
    <xdr:ext cx="249299" cy="259045"/>
    <xdr:sp macro="" textlink="">
      <xdr:nvSpPr>
        <xdr:cNvPr id="529" name="災害復旧事業費該当値テキスト"/>
        <xdr:cNvSpPr txBox="1"/>
      </xdr:nvSpPr>
      <xdr:spPr>
        <a:xfrm>
          <a:off x="16370300" y="65219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88900</xdr:rowOff>
    </xdr:from>
    <xdr:to>
      <xdr:col>81</xdr:col>
      <xdr:colOff>101600</xdr:colOff>
      <xdr:row>39</xdr:row>
      <xdr:rowOff>19050</xdr:rowOff>
    </xdr:to>
    <xdr:sp macro="" textlink="">
      <xdr:nvSpPr>
        <xdr:cNvPr id="530" name="楕円 529"/>
        <xdr:cNvSpPr/>
      </xdr:nvSpPr>
      <xdr:spPr>
        <a:xfrm>
          <a:off x="15430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10177</xdr:rowOff>
    </xdr:from>
    <xdr:ext cx="249299" cy="259045"/>
    <xdr:sp macro="" textlink="">
      <xdr:nvSpPr>
        <xdr:cNvPr id="531" name="テキスト ボックス 530"/>
        <xdr:cNvSpPr txBox="1"/>
      </xdr:nvSpPr>
      <xdr:spPr>
        <a:xfrm>
          <a:off x="15356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88900</xdr:rowOff>
    </xdr:from>
    <xdr:to>
      <xdr:col>76</xdr:col>
      <xdr:colOff>165100</xdr:colOff>
      <xdr:row>39</xdr:row>
      <xdr:rowOff>19050</xdr:rowOff>
    </xdr:to>
    <xdr:sp macro="" textlink="">
      <xdr:nvSpPr>
        <xdr:cNvPr id="532" name="楕円 531"/>
        <xdr:cNvSpPr/>
      </xdr:nvSpPr>
      <xdr:spPr>
        <a:xfrm>
          <a:off x="1454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10177</xdr:rowOff>
    </xdr:from>
    <xdr:ext cx="249299" cy="259045"/>
    <xdr:sp macro="" textlink="">
      <xdr:nvSpPr>
        <xdr:cNvPr id="533" name="テキスト ボックス 532"/>
        <xdr:cNvSpPr txBox="1"/>
      </xdr:nvSpPr>
      <xdr:spPr>
        <a:xfrm>
          <a:off x="1446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88900</xdr:rowOff>
    </xdr:from>
    <xdr:to>
      <xdr:col>72</xdr:col>
      <xdr:colOff>38100</xdr:colOff>
      <xdr:row>39</xdr:row>
      <xdr:rowOff>19050</xdr:rowOff>
    </xdr:to>
    <xdr:sp macro="" textlink="">
      <xdr:nvSpPr>
        <xdr:cNvPr id="534" name="楕円 533"/>
        <xdr:cNvSpPr/>
      </xdr:nvSpPr>
      <xdr:spPr>
        <a:xfrm>
          <a:off x="1365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39</xdr:row>
      <xdr:rowOff>10177</xdr:rowOff>
    </xdr:from>
    <xdr:ext cx="249299" cy="259045"/>
    <xdr:sp macro="" textlink="">
      <xdr:nvSpPr>
        <xdr:cNvPr id="535" name="テキスト ボックス 534"/>
        <xdr:cNvSpPr txBox="1"/>
      </xdr:nvSpPr>
      <xdr:spPr>
        <a:xfrm>
          <a:off x="1357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88900</xdr:rowOff>
    </xdr:from>
    <xdr:to>
      <xdr:col>67</xdr:col>
      <xdr:colOff>101600</xdr:colOff>
      <xdr:row>39</xdr:row>
      <xdr:rowOff>19050</xdr:rowOff>
    </xdr:to>
    <xdr:sp macro="" textlink="">
      <xdr:nvSpPr>
        <xdr:cNvPr id="536" name="楕円 535"/>
        <xdr:cNvSpPr/>
      </xdr:nvSpPr>
      <xdr:spPr>
        <a:xfrm>
          <a:off x="1276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39</xdr:row>
      <xdr:rowOff>10177</xdr:rowOff>
    </xdr:from>
    <xdr:ext cx="249299" cy="259045"/>
    <xdr:sp macro="" textlink="">
      <xdr:nvSpPr>
        <xdr:cNvPr id="537" name="テキスト ボックス 536"/>
        <xdr:cNvSpPr txBox="1"/>
      </xdr:nvSpPr>
      <xdr:spPr>
        <a:xfrm>
          <a:off x="1268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38" name="正方形/長方形 537"/>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39" name="正方形/長方形 538"/>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0" name="正方形/長方形 539"/>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1" name="正方形/長方形 540"/>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2" name="正方形/長方形 541"/>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3" name="正方形/長方形 542"/>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4" name="正方形/長方形 543"/>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5" name="正方形/長方形 544"/>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6" name="テキスト ボックス 545"/>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47" name="直線コネクタ 546"/>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48" name="直線コネクタ 547"/>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49" name="テキスト ボックス 548"/>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0" name="直線コネクタ 549"/>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1" name="テキスト ボックス 550"/>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2" name="失業対策事業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53" name="直線コネクタ 552"/>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54" name="失業対策事業費最小値テキスト"/>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5" name="直線コネクタ 554"/>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56" name="失業対策事業費最大値テキスト"/>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7" name="直線コネクタ 556"/>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58" name="直線コネクタ 557"/>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59" name="失業対策事業費平均値テキスト"/>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0" name="フローチャート: 判断 559"/>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1" name="直線コネクタ 560"/>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2" name="フローチャート: 判断 561"/>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63" name="テキスト ボックス 562"/>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4" name="直線コネクタ 563"/>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5" name="フローチャート: 判断 564"/>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66" name="テキスト ボックス 565"/>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67" name="直線コネクタ 566"/>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68" name="フローチャート: 判断 567"/>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69" name="テキスト ボックス 568"/>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0" name="フローチャート: 判断 569"/>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1" name="テキスト ボックス 570"/>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2" name="テキスト ボックス 571"/>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3" name="テキスト ボックス 572"/>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4" name="テキスト ボックス 573"/>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5" name="テキスト ボックス 574"/>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6" name="テキスト ボックス 575"/>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77" name="楕円 576"/>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78" name="失業対策事業費該当値テキスト"/>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79" name="楕円 578"/>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0" name="テキスト ボックス 579"/>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1" name="楕円 580"/>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2" name="テキスト ボックス 581"/>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83" name="楕円 582"/>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84" name="テキスト ボックス 583"/>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5" name="楕円 584"/>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86" name="テキスト ボックス 585"/>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87" name="正方形/長方形 586"/>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88" name="正方形/長方形 587"/>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89" name="正方形/長方形 588"/>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0" name="正方形/長方形 589"/>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1" name="正方形/長方形 590"/>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2" name="正方形/長方形 591"/>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3" name="正方形/長方形 592"/>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68,627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4" name="正方形/長方形 593"/>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5" name="テキスト ボックス 594"/>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6" name="直線コネクタ 595"/>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597" name="直線コネクタ 596"/>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598" name="テキスト ボックス 597"/>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599" name="直線コネクタ 598"/>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00" name="テキスト ボックス 599"/>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01" name="直線コネクタ 600"/>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02" name="テキスト ボックス 601"/>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03" name="直線コネクタ 602"/>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04" name="テキスト ボックス 603"/>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05" name="直線コネクタ 604"/>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06" name="テキスト ボックス 605"/>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07" name="公債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134447</xdr:rowOff>
    </xdr:from>
    <xdr:to>
      <xdr:col>85</xdr:col>
      <xdr:colOff>126364</xdr:colOff>
      <xdr:row>78</xdr:row>
      <xdr:rowOff>134136</xdr:rowOff>
    </xdr:to>
    <xdr:cxnSp macro="">
      <xdr:nvCxnSpPr>
        <xdr:cNvPr id="608" name="直線コネクタ 607"/>
        <xdr:cNvCxnSpPr/>
      </xdr:nvCxnSpPr>
      <xdr:spPr>
        <a:xfrm flipV="1">
          <a:off x="16317595" y="12307397"/>
          <a:ext cx="1269" cy="119983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137963</xdr:rowOff>
    </xdr:from>
    <xdr:ext cx="469744" cy="259045"/>
    <xdr:sp macro="" textlink="">
      <xdr:nvSpPr>
        <xdr:cNvPr id="609" name="公債費最小値テキスト"/>
        <xdr:cNvSpPr txBox="1"/>
      </xdr:nvSpPr>
      <xdr:spPr>
        <a:xfrm>
          <a:off x="16370300" y="135110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134136</xdr:rowOff>
    </xdr:from>
    <xdr:to>
      <xdr:col>86</xdr:col>
      <xdr:colOff>25400</xdr:colOff>
      <xdr:row>78</xdr:row>
      <xdr:rowOff>134136</xdr:rowOff>
    </xdr:to>
    <xdr:cxnSp macro="">
      <xdr:nvCxnSpPr>
        <xdr:cNvPr id="610" name="直線コネクタ 609"/>
        <xdr:cNvCxnSpPr/>
      </xdr:nvCxnSpPr>
      <xdr:spPr>
        <a:xfrm>
          <a:off x="16230600" y="135072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81124</xdr:rowOff>
    </xdr:from>
    <xdr:ext cx="599010" cy="259045"/>
    <xdr:sp macro="" textlink="">
      <xdr:nvSpPr>
        <xdr:cNvPr id="611" name="公債費最大値テキスト"/>
        <xdr:cNvSpPr txBox="1"/>
      </xdr:nvSpPr>
      <xdr:spPr>
        <a:xfrm>
          <a:off x="16370300" y="1208262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527,298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134447</xdr:rowOff>
    </xdr:from>
    <xdr:to>
      <xdr:col>86</xdr:col>
      <xdr:colOff>25400</xdr:colOff>
      <xdr:row>71</xdr:row>
      <xdr:rowOff>134447</xdr:rowOff>
    </xdr:to>
    <xdr:cxnSp macro="">
      <xdr:nvCxnSpPr>
        <xdr:cNvPr id="612" name="直線コネクタ 611"/>
        <xdr:cNvCxnSpPr/>
      </xdr:nvCxnSpPr>
      <xdr:spPr>
        <a:xfrm>
          <a:off x="16230600" y="1230739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126377</xdr:rowOff>
    </xdr:from>
    <xdr:to>
      <xdr:col>85</xdr:col>
      <xdr:colOff>127000</xdr:colOff>
      <xdr:row>77</xdr:row>
      <xdr:rowOff>126660</xdr:rowOff>
    </xdr:to>
    <xdr:cxnSp macro="">
      <xdr:nvCxnSpPr>
        <xdr:cNvPr id="613" name="直線コネクタ 612"/>
        <xdr:cNvCxnSpPr/>
      </xdr:nvCxnSpPr>
      <xdr:spPr>
        <a:xfrm flipV="1">
          <a:off x="15481300" y="13328027"/>
          <a:ext cx="838200" cy="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76</xdr:row>
      <xdr:rowOff>70462</xdr:rowOff>
    </xdr:from>
    <xdr:ext cx="534377" cy="259045"/>
    <xdr:sp macro="" textlink="">
      <xdr:nvSpPr>
        <xdr:cNvPr id="614" name="公債費平均値テキスト"/>
        <xdr:cNvSpPr txBox="1"/>
      </xdr:nvSpPr>
      <xdr:spPr>
        <a:xfrm>
          <a:off x="16370300" y="131006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47585</xdr:rowOff>
    </xdr:from>
    <xdr:to>
      <xdr:col>85</xdr:col>
      <xdr:colOff>177800</xdr:colOff>
      <xdr:row>77</xdr:row>
      <xdr:rowOff>149185</xdr:rowOff>
    </xdr:to>
    <xdr:sp macro="" textlink="">
      <xdr:nvSpPr>
        <xdr:cNvPr id="615" name="フローチャート: 判断 614"/>
        <xdr:cNvSpPr/>
      </xdr:nvSpPr>
      <xdr:spPr>
        <a:xfrm>
          <a:off x="16268700" y="13249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126660</xdr:rowOff>
    </xdr:from>
    <xdr:to>
      <xdr:col>81</xdr:col>
      <xdr:colOff>50800</xdr:colOff>
      <xdr:row>77</xdr:row>
      <xdr:rowOff>131062</xdr:rowOff>
    </xdr:to>
    <xdr:cxnSp macro="">
      <xdr:nvCxnSpPr>
        <xdr:cNvPr id="616" name="直線コネクタ 615"/>
        <xdr:cNvCxnSpPr/>
      </xdr:nvCxnSpPr>
      <xdr:spPr>
        <a:xfrm flipV="1">
          <a:off x="14592300" y="13328310"/>
          <a:ext cx="889000" cy="4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77</xdr:row>
      <xdr:rowOff>56294</xdr:rowOff>
    </xdr:from>
    <xdr:to>
      <xdr:col>81</xdr:col>
      <xdr:colOff>101600</xdr:colOff>
      <xdr:row>77</xdr:row>
      <xdr:rowOff>157894</xdr:rowOff>
    </xdr:to>
    <xdr:sp macro="" textlink="">
      <xdr:nvSpPr>
        <xdr:cNvPr id="617" name="フローチャート: 判断 616"/>
        <xdr:cNvSpPr/>
      </xdr:nvSpPr>
      <xdr:spPr>
        <a:xfrm>
          <a:off x="15430500" y="13257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2971</xdr:rowOff>
    </xdr:from>
    <xdr:ext cx="534377" cy="259045"/>
    <xdr:sp macro="" textlink="">
      <xdr:nvSpPr>
        <xdr:cNvPr id="618" name="テキスト ボックス 617"/>
        <xdr:cNvSpPr txBox="1"/>
      </xdr:nvSpPr>
      <xdr:spPr>
        <a:xfrm>
          <a:off x="15214111" y="13033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122461</xdr:rowOff>
    </xdr:from>
    <xdr:to>
      <xdr:col>76</xdr:col>
      <xdr:colOff>114300</xdr:colOff>
      <xdr:row>77</xdr:row>
      <xdr:rowOff>131062</xdr:rowOff>
    </xdr:to>
    <xdr:cxnSp macro="">
      <xdr:nvCxnSpPr>
        <xdr:cNvPr id="619" name="直線コネクタ 618"/>
        <xdr:cNvCxnSpPr/>
      </xdr:nvCxnSpPr>
      <xdr:spPr>
        <a:xfrm>
          <a:off x="13703300" y="13324111"/>
          <a:ext cx="889000" cy="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77</xdr:row>
      <xdr:rowOff>61080</xdr:rowOff>
    </xdr:from>
    <xdr:to>
      <xdr:col>76</xdr:col>
      <xdr:colOff>165100</xdr:colOff>
      <xdr:row>77</xdr:row>
      <xdr:rowOff>162680</xdr:rowOff>
    </xdr:to>
    <xdr:sp macro="" textlink="">
      <xdr:nvSpPr>
        <xdr:cNvPr id="620" name="フローチャート: 判断 619"/>
        <xdr:cNvSpPr/>
      </xdr:nvSpPr>
      <xdr:spPr>
        <a:xfrm>
          <a:off x="14541500" y="13262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76</xdr:row>
      <xdr:rowOff>7757</xdr:rowOff>
    </xdr:from>
    <xdr:ext cx="534377" cy="259045"/>
    <xdr:sp macro="" textlink="">
      <xdr:nvSpPr>
        <xdr:cNvPr id="621" name="テキスト ボックス 620"/>
        <xdr:cNvSpPr txBox="1"/>
      </xdr:nvSpPr>
      <xdr:spPr>
        <a:xfrm>
          <a:off x="14325111" y="13037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114295</xdr:rowOff>
    </xdr:from>
    <xdr:to>
      <xdr:col>71</xdr:col>
      <xdr:colOff>177800</xdr:colOff>
      <xdr:row>77</xdr:row>
      <xdr:rowOff>122461</xdr:rowOff>
    </xdr:to>
    <xdr:cxnSp macro="">
      <xdr:nvCxnSpPr>
        <xdr:cNvPr id="622" name="直線コネクタ 621"/>
        <xdr:cNvCxnSpPr/>
      </xdr:nvCxnSpPr>
      <xdr:spPr>
        <a:xfrm>
          <a:off x="12814300" y="13315945"/>
          <a:ext cx="889000" cy="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77</xdr:row>
      <xdr:rowOff>68486</xdr:rowOff>
    </xdr:from>
    <xdr:to>
      <xdr:col>72</xdr:col>
      <xdr:colOff>38100</xdr:colOff>
      <xdr:row>77</xdr:row>
      <xdr:rowOff>170086</xdr:rowOff>
    </xdr:to>
    <xdr:sp macro="" textlink="">
      <xdr:nvSpPr>
        <xdr:cNvPr id="623" name="フローチャート: 判断 622"/>
        <xdr:cNvSpPr/>
      </xdr:nvSpPr>
      <xdr:spPr>
        <a:xfrm>
          <a:off x="13652500" y="13270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15163</xdr:rowOff>
    </xdr:from>
    <xdr:ext cx="534377" cy="259045"/>
    <xdr:sp macro="" textlink="">
      <xdr:nvSpPr>
        <xdr:cNvPr id="624" name="テキスト ボックス 623"/>
        <xdr:cNvSpPr txBox="1"/>
      </xdr:nvSpPr>
      <xdr:spPr>
        <a:xfrm>
          <a:off x="13436111" y="13045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94411</xdr:rowOff>
    </xdr:from>
    <xdr:to>
      <xdr:col>67</xdr:col>
      <xdr:colOff>101600</xdr:colOff>
      <xdr:row>78</xdr:row>
      <xdr:rowOff>24561</xdr:rowOff>
    </xdr:to>
    <xdr:sp macro="" textlink="">
      <xdr:nvSpPr>
        <xdr:cNvPr id="625" name="フローチャート: 判断 624"/>
        <xdr:cNvSpPr/>
      </xdr:nvSpPr>
      <xdr:spPr>
        <a:xfrm>
          <a:off x="12763500" y="13296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78</xdr:row>
      <xdr:rowOff>15688</xdr:rowOff>
    </xdr:from>
    <xdr:ext cx="534377" cy="259045"/>
    <xdr:sp macro="" textlink="">
      <xdr:nvSpPr>
        <xdr:cNvPr id="626" name="テキスト ボックス 625"/>
        <xdr:cNvSpPr txBox="1"/>
      </xdr:nvSpPr>
      <xdr:spPr>
        <a:xfrm>
          <a:off x="12547111" y="13388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27" name="テキスト ボックス 626"/>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28" name="テキスト ボックス 627"/>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29" name="テキスト ボックス 628"/>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0" name="テキスト ボックス 629"/>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1" name="テキスト ボックス 630"/>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75577</xdr:rowOff>
    </xdr:from>
    <xdr:to>
      <xdr:col>85</xdr:col>
      <xdr:colOff>177800</xdr:colOff>
      <xdr:row>78</xdr:row>
      <xdr:rowOff>5727</xdr:rowOff>
    </xdr:to>
    <xdr:sp macro="" textlink="">
      <xdr:nvSpPr>
        <xdr:cNvPr id="632" name="楕円 631"/>
        <xdr:cNvSpPr/>
      </xdr:nvSpPr>
      <xdr:spPr>
        <a:xfrm>
          <a:off x="16268700" y="13277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54004</xdr:rowOff>
    </xdr:from>
    <xdr:ext cx="534377" cy="259045"/>
    <xdr:sp macro="" textlink="">
      <xdr:nvSpPr>
        <xdr:cNvPr id="633" name="公債費該当値テキスト"/>
        <xdr:cNvSpPr txBox="1"/>
      </xdr:nvSpPr>
      <xdr:spPr>
        <a:xfrm>
          <a:off x="16370300" y="13255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77</xdr:row>
      <xdr:rowOff>75860</xdr:rowOff>
    </xdr:from>
    <xdr:to>
      <xdr:col>81</xdr:col>
      <xdr:colOff>101600</xdr:colOff>
      <xdr:row>78</xdr:row>
      <xdr:rowOff>6010</xdr:rowOff>
    </xdr:to>
    <xdr:sp macro="" textlink="">
      <xdr:nvSpPr>
        <xdr:cNvPr id="634" name="楕円 633"/>
        <xdr:cNvSpPr/>
      </xdr:nvSpPr>
      <xdr:spPr>
        <a:xfrm>
          <a:off x="15430500" y="13277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168587</xdr:rowOff>
    </xdr:from>
    <xdr:ext cx="534377" cy="259045"/>
    <xdr:sp macro="" textlink="">
      <xdr:nvSpPr>
        <xdr:cNvPr id="635" name="テキスト ボックス 634"/>
        <xdr:cNvSpPr txBox="1"/>
      </xdr:nvSpPr>
      <xdr:spPr>
        <a:xfrm>
          <a:off x="15214111" y="13370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77</xdr:row>
      <xdr:rowOff>80262</xdr:rowOff>
    </xdr:from>
    <xdr:to>
      <xdr:col>76</xdr:col>
      <xdr:colOff>165100</xdr:colOff>
      <xdr:row>78</xdr:row>
      <xdr:rowOff>10412</xdr:rowOff>
    </xdr:to>
    <xdr:sp macro="" textlink="">
      <xdr:nvSpPr>
        <xdr:cNvPr id="636" name="楕円 635"/>
        <xdr:cNvSpPr/>
      </xdr:nvSpPr>
      <xdr:spPr>
        <a:xfrm>
          <a:off x="14541500" y="13281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78</xdr:row>
      <xdr:rowOff>1539</xdr:rowOff>
    </xdr:from>
    <xdr:ext cx="534377" cy="259045"/>
    <xdr:sp macro="" textlink="">
      <xdr:nvSpPr>
        <xdr:cNvPr id="637" name="テキスト ボックス 636"/>
        <xdr:cNvSpPr txBox="1"/>
      </xdr:nvSpPr>
      <xdr:spPr>
        <a:xfrm>
          <a:off x="14325111" y="13374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77</xdr:row>
      <xdr:rowOff>71661</xdr:rowOff>
    </xdr:from>
    <xdr:to>
      <xdr:col>72</xdr:col>
      <xdr:colOff>38100</xdr:colOff>
      <xdr:row>78</xdr:row>
      <xdr:rowOff>1811</xdr:rowOff>
    </xdr:to>
    <xdr:sp macro="" textlink="">
      <xdr:nvSpPr>
        <xdr:cNvPr id="638" name="楕円 637"/>
        <xdr:cNvSpPr/>
      </xdr:nvSpPr>
      <xdr:spPr>
        <a:xfrm>
          <a:off x="13652500" y="13273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164388</xdr:rowOff>
    </xdr:from>
    <xdr:ext cx="534377" cy="259045"/>
    <xdr:sp macro="" textlink="">
      <xdr:nvSpPr>
        <xdr:cNvPr id="639" name="テキスト ボックス 638"/>
        <xdr:cNvSpPr txBox="1"/>
      </xdr:nvSpPr>
      <xdr:spPr>
        <a:xfrm>
          <a:off x="13436111" y="13366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63495</xdr:rowOff>
    </xdr:from>
    <xdr:to>
      <xdr:col>67</xdr:col>
      <xdr:colOff>101600</xdr:colOff>
      <xdr:row>77</xdr:row>
      <xdr:rowOff>165095</xdr:rowOff>
    </xdr:to>
    <xdr:sp macro="" textlink="">
      <xdr:nvSpPr>
        <xdr:cNvPr id="640" name="楕円 639"/>
        <xdr:cNvSpPr/>
      </xdr:nvSpPr>
      <xdr:spPr>
        <a:xfrm>
          <a:off x="12763500" y="13265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10172</xdr:rowOff>
    </xdr:from>
    <xdr:ext cx="534377" cy="259045"/>
    <xdr:sp macro="" textlink="">
      <xdr:nvSpPr>
        <xdr:cNvPr id="641" name="テキスト ボックス 640"/>
        <xdr:cNvSpPr txBox="1"/>
      </xdr:nvSpPr>
      <xdr:spPr>
        <a:xfrm>
          <a:off x="12547111" y="13040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2" name="正方形/長方形 641"/>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3" name="正方形/長方形 642"/>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4" name="正方形/長方形 643"/>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45" name="正方形/長方形 644"/>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46" name="正方形/長方形 645"/>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47" name="正方形/長方形 646"/>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48" name="正方形/長方形 647"/>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33,801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49" name="正方形/長方形 648"/>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0" name="テキスト ボックス 649"/>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1" name="直線コネクタ 650"/>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98879</xdr:rowOff>
    </xdr:from>
    <xdr:to>
      <xdr:col>89</xdr:col>
      <xdr:colOff>177800</xdr:colOff>
      <xdr:row>99</xdr:row>
      <xdr:rowOff>98879</xdr:rowOff>
    </xdr:to>
    <xdr:cxnSp macro="">
      <xdr:nvCxnSpPr>
        <xdr:cNvPr id="652" name="直線コネクタ 651"/>
        <xdr:cNvCxnSpPr/>
      </xdr:nvCxnSpPr>
      <xdr:spPr>
        <a:xfrm>
          <a:off x="12446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128106</xdr:rowOff>
    </xdr:from>
    <xdr:ext cx="248786" cy="259045"/>
    <xdr:sp macro="" textlink="">
      <xdr:nvSpPr>
        <xdr:cNvPr id="653" name="テキスト ボックス 652"/>
        <xdr:cNvSpPr txBox="1"/>
      </xdr:nvSpPr>
      <xdr:spPr>
        <a:xfrm>
          <a:off x="12197214" y="16930206"/>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115207</xdr:rowOff>
    </xdr:from>
    <xdr:to>
      <xdr:col>89</xdr:col>
      <xdr:colOff>177800</xdr:colOff>
      <xdr:row>97</xdr:row>
      <xdr:rowOff>115207</xdr:rowOff>
    </xdr:to>
    <xdr:cxnSp macro="">
      <xdr:nvCxnSpPr>
        <xdr:cNvPr id="654" name="直線コネクタ 653"/>
        <xdr:cNvCxnSpPr/>
      </xdr:nvCxnSpPr>
      <xdr:spPr>
        <a:xfrm>
          <a:off x="12446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96</xdr:row>
      <xdr:rowOff>144434</xdr:rowOff>
    </xdr:from>
    <xdr:ext cx="595419" cy="259045"/>
    <xdr:sp macro="" textlink="">
      <xdr:nvSpPr>
        <xdr:cNvPr id="655" name="テキスト ボックス 654"/>
        <xdr:cNvSpPr txBox="1"/>
      </xdr:nvSpPr>
      <xdr:spPr>
        <a:xfrm>
          <a:off x="11850581" y="16603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95</xdr:row>
      <xdr:rowOff>131536</xdr:rowOff>
    </xdr:from>
    <xdr:to>
      <xdr:col>89</xdr:col>
      <xdr:colOff>177800</xdr:colOff>
      <xdr:row>95</xdr:row>
      <xdr:rowOff>131536</xdr:rowOff>
    </xdr:to>
    <xdr:cxnSp macro="">
      <xdr:nvCxnSpPr>
        <xdr:cNvPr id="656" name="直線コネクタ 655"/>
        <xdr:cNvCxnSpPr/>
      </xdr:nvCxnSpPr>
      <xdr:spPr>
        <a:xfrm>
          <a:off x="12446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94</xdr:row>
      <xdr:rowOff>160763</xdr:rowOff>
    </xdr:from>
    <xdr:ext cx="595419" cy="259045"/>
    <xdr:sp macro="" textlink="">
      <xdr:nvSpPr>
        <xdr:cNvPr id="657" name="テキスト ボックス 656"/>
        <xdr:cNvSpPr txBox="1"/>
      </xdr:nvSpPr>
      <xdr:spPr>
        <a:xfrm>
          <a:off x="11850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147864</xdr:rowOff>
    </xdr:from>
    <xdr:to>
      <xdr:col>89</xdr:col>
      <xdr:colOff>177800</xdr:colOff>
      <xdr:row>93</xdr:row>
      <xdr:rowOff>147864</xdr:rowOff>
    </xdr:to>
    <xdr:cxnSp macro="">
      <xdr:nvCxnSpPr>
        <xdr:cNvPr id="658" name="直線コネクタ 657"/>
        <xdr:cNvCxnSpPr/>
      </xdr:nvCxnSpPr>
      <xdr:spPr>
        <a:xfrm>
          <a:off x="12446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93</xdr:row>
      <xdr:rowOff>5641</xdr:rowOff>
    </xdr:from>
    <xdr:ext cx="595419" cy="259045"/>
    <xdr:sp macro="" textlink="">
      <xdr:nvSpPr>
        <xdr:cNvPr id="659" name="テキスト ボックス 658"/>
        <xdr:cNvSpPr txBox="1"/>
      </xdr:nvSpPr>
      <xdr:spPr>
        <a:xfrm>
          <a:off x="11850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91</xdr:row>
      <xdr:rowOff>164193</xdr:rowOff>
    </xdr:from>
    <xdr:to>
      <xdr:col>89</xdr:col>
      <xdr:colOff>177800</xdr:colOff>
      <xdr:row>91</xdr:row>
      <xdr:rowOff>164193</xdr:rowOff>
    </xdr:to>
    <xdr:cxnSp macro="">
      <xdr:nvCxnSpPr>
        <xdr:cNvPr id="660" name="直線コネクタ 659"/>
        <xdr:cNvCxnSpPr/>
      </xdr:nvCxnSpPr>
      <xdr:spPr>
        <a:xfrm>
          <a:off x="12446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91</xdr:row>
      <xdr:rowOff>21970</xdr:rowOff>
    </xdr:from>
    <xdr:ext cx="595419" cy="259045"/>
    <xdr:sp macro="" textlink="">
      <xdr:nvSpPr>
        <xdr:cNvPr id="661" name="テキスト ボックス 660"/>
        <xdr:cNvSpPr txBox="1"/>
      </xdr:nvSpPr>
      <xdr:spPr>
        <a:xfrm>
          <a:off x="11850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9071</xdr:rowOff>
    </xdr:from>
    <xdr:to>
      <xdr:col>89</xdr:col>
      <xdr:colOff>177800</xdr:colOff>
      <xdr:row>90</xdr:row>
      <xdr:rowOff>9071</xdr:rowOff>
    </xdr:to>
    <xdr:cxnSp macro="">
      <xdr:nvCxnSpPr>
        <xdr:cNvPr id="662" name="直線コネクタ 661"/>
        <xdr:cNvCxnSpPr/>
      </xdr:nvCxnSpPr>
      <xdr:spPr>
        <a:xfrm>
          <a:off x="12446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38298</xdr:rowOff>
    </xdr:from>
    <xdr:ext cx="595419" cy="259045"/>
    <xdr:sp macro="" textlink="">
      <xdr:nvSpPr>
        <xdr:cNvPr id="663" name="テキスト ボックス 662"/>
        <xdr:cNvSpPr txBox="1"/>
      </xdr:nvSpPr>
      <xdr:spPr>
        <a:xfrm>
          <a:off x="11850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4" name="直線コネクタ 663"/>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65" name="テキスト ボックス 664"/>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6" name="積立金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23555</xdr:rowOff>
    </xdr:from>
    <xdr:to>
      <xdr:col>85</xdr:col>
      <xdr:colOff>126364</xdr:colOff>
      <xdr:row>99</xdr:row>
      <xdr:rowOff>97899</xdr:rowOff>
    </xdr:to>
    <xdr:cxnSp macro="">
      <xdr:nvCxnSpPr>
        <xdr:cNvPr id="667" name="直線コネクタ 666"/>
        <xdr:cNvCxnSpPr/>
      </xdr:nvCxnSpPr>
      <xdr:spPr>
        <a:xfrm flipV="1">
          <a:off x="16317595" y="15625505"/>
          <a:ext cx="1269" cy="14459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99</xdr:row>
      <xdr:rowOff>101726</xdr:rowOff>
    </xdr:from>
    <xdr:ext cx="378565" cy="259045"/>
    <xdr:sp macro="" textlink="">
      <xdr:nvSpPr>
        <xdr:cNvPr id="668" name="積立金最小値テキスト"/>
        <xdr:cNvSpPr txBox="1"/>
      </xdr:nvSpPr>
      <xdr:spPr>
        <a:xfrm>
          <a:off x="16370300" y="170752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99</xdr:row>
      <xdr:rowOff>97899</xdr:rowOff>
    </xdr:from>
    <xdr:to>
      <xdr:col>86</xdr:col>
      <xdr:colOff>25400</xdr:colOff>
      <xdr:row>99</xdr:row>
      <xdr:rowOff>97899</xdr:rowOff>
    </xdr:to>
    <xdr:cxnSp macro="">
      <xdr:nvCxnSpPr>
        <xdr:cNvPr id="669" name="直線コネクタ 668"/>
        <xdr:cNvCxnSpPr/>
      </xdr:nvCxnSpPr>
      <xdr:spPr>
        <a:xfrm>
          <a:off x="16230600" y="170714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89</xdr:row>
      <xdr:rowOff>141682</xdr:rowOff>
    </xdr:from>
    <xdr:ext cx="599010" cy="259045"/>
    <xdr:sp macro="" textlink="">
      <xdr:nvSpPr>
        <xdr:cNvPr id="670" name="積立金最大値テキスト"/>
        <xdr:cNvSpPr txBox="1"/>
      </xdr:nvSpPr>
      <xdr:spPr>
        <a:xfrm>
          <a:off x="16370300" y="154007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443,065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91</xdr:row>
      <xdr:rowOff>23555</xdr:rowOff>
    </xdr:from>
    <xdr:to>
      <xdr:col>86</xdr:col>
      <xdr:colOff>25400</xdr:colOff>
      <xdr:row>91</xdr:row>
      <xdr:rowOff>23555</xdr:rowOff>
    </xdr:to>
    <xdr:cxnSp macro="">
      <xdr:nvCxnSpPr>
        <xdr:cNvPr id="671" name="直線コネクタ 670"/>
        <xdr:cNvCxnSpPr/>
      </xdr:nvCxnSpPr>
      <xdr:spPr>
        <a:xfrm>
          <a:off x="16230600" y="1562550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106665</xdr:rowOff>
    </xdr:from>
    <xdr:to>
      <xdr:col>85</xdr:col>
      <xdr:colOff>127000</xdr:colOff>
      <xdr:row>98</xdr:row>
      <xdr:rowOff>131964</xdr:rowOff>
    </xdr:to>
    <xdr:cxnSp macro="">
      <xdr:nvCxnSpPr>
        <xdr:cNvPr id="672" name="直線コネクタ 671"/>
        <xdr:cNvCxnSpPr/>
      </xdr:nvCxnSpPr>
      <xdr:spPr>
        <a:xfrm flipV="1">
          <a:off x="15481300" y="16908765"/>
          <a:ext cx="838200" cy="2529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7582</xdr:rowOff>
    </xdr:from>
    <xdr:ext cx="534377" cy="259045"/>
    <xdr:sp macro="" textlink="">
      <xdr:nvSpPr>
        <xdr:cNvPr id="673" name="積立金平均値テキスト"/>
        <xdr:cNvSpPr txBox="1"/>
      </xdr:nvSpPr>
      <xdr:spPr>
        <a:xfrm>
          <a:off x="16370300" y="1663823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71,906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156155</xdr:rowOff>
    </xdr:from>
    <xdr:to>
      <xdr:col>85</xdr:col>
      <xdr:colOff>177800</xdr:colOff>
      <xdr:row>98</xdr:row>
      <xdr:rowOff>86305</xdr:rowOff>
    </xdr:to>
    <xdr:sp macro="" textlink="">
      <xdr:nvSpPr>
        <xdr:cNvPr id="674" name="フローチャート: 判断 673"/>
        <xdr:cNvSpPr/>
      </xdr:nvSpPr>
      <xdr:spPr>
        <a:xfrm>
          <a:off x="16268700" y="1678680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131964</xdr:rowOff>
    </xdr:from>
    <xdr:to>
      <xdr:col>81</xdr:col>
      <xdr:colOff>50800</xdr:colOff>
      <xdr:row>99</xdr:row>
      <xdr:rowOff>18754</xdr:rowOff>
    </xdr:to>
    <xdr:cxnSp macro="">
      <xdr:nvCxnSpPr>
        <xdr:cNvPr id="675" name="直線コネクタ 674"/>
        <xdr:cNvCxnSpPr/>
      </xdr:nvCxnSpPr>
      <xdr:spPr>
        <a:xfrm flipV="1">
          <a:off x="14592300" y="16934064"/>
          <a:ext cx="889000" cy="58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147295</xdr:rowOff>
    </xdr:from>
    <xdr:to>
      <xdr:col>81</xdr:col>
      <xdr:colOff>101600</xdr:colOff>
      <xdr:row>98</xdr:row>
      <xdr:rowOff>77445</xdr:rowOff>
    </xdr:to>
    <xdr:sp macro="" textlink="">
      <xdr:nvSpPr>
        <xdr:cNvPr id="676" name="フローチャート: 判断 675"/>
        <xdr:cNvSpPr/>
      </xdr:nvSpPr>
      <xdr:spPr>
        <a:xfrm>
          <a:off x="15430500" y="167779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93972</xdr:rowOff>
    </xdr:from>
    <xdr:ext cx="534377" cy="259045"/>
    <xdr:sp macro="" textlink="">
      <xdr:nvSpPr>
        <xdr:cNvPr id="677" name="テキスト ボックス 676"/>
        <xdr:cNvSpPr txBox="1"/>
      </xdr:nvSpPr>
      <xdr:spPr>
        <a:xfrm>
          <a:off x="15214111" y="165531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74,619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99</xdr:row>
      <xdr:rowOff>18754</xdr:rowOff>
    </xdr:from>
    <xdr:to>
      <xdr:col>76</xdr:col>
      <xdr:colOff>114300</xdr:colOff>
      <xdr:row>99</xdr:row>
      <xdr:rowOff>23075</xdr:rowOff>
    </xdr:to>
    <xdr:cxnSp macro="">
      <xdr:nvCxnSpPr>
        <xdr:cNvPr id="678" name="直線コネクタ 677"/>
        <xdr:cNvCxnSpPr/>
      </xdr:nvCxnSpPr>
      <xdr:spPr>
        <a:xfrm flipV="1">
          <a:off x="13703300" y="16992304"/>
          <a:ext cx="889000" cy="4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148532</xdr:rowOff>
    </xdr:from>
    <xdr:to>
      <xdr:col>76</xdr:col>
      <xdr:colOff>165100</xdr:colOff>
      <xdr:row>98</xdr:row>
      <xdr:rowOff>78682</xdr:rowOff>
    </xdr:to>
    <xdr:sp macro="" textlink="">
      <xdr:nvSpPr>
        <xdr:cNvPr id="679" name="フローチャート: 判断 678"/>
        <xdr:cNvSpPr/>
      </xdr:nvSpPr>
      <xdr:spPr>
        <a:xfrm>
          <a:off x="14541500" y="167791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95209</xdr:rowOff>
    </xdr:from>
    <xdr:ext cx="534377" cy="259045"/>
    <xdr:sp macro="" textlink="">
      <xdr:nvSpPr>
        <xdr:cNvPr id="680" name="テキスト ボックス 679"/>
        <xdr:cNvSpPr txBox="1"/>
      </xdr:nvSpPr>
      <xdr:spPr>
        <a:xfrm>
          <a:off x="14325111" y="165544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74,240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99</xdr:row>
      <xdr:rowOff>23075</xdr:rowOff>
    </xdr:from>
    <xdr:to>
      <xdr:col>71</xdr:col>
      <xdr:colOff>177800</xdr:colOff>
      <xdr:row>99</xdr:row>
      <xdr:rowOff>56026</xdr:rowOff>
    </xdr:to>
    <xdr:cxnSp macro="">
      <xdr:nvCxnSpPr>
        <xdr:cNvPr id="681" name="直線コネクタ 680"/>
        <xdr:cNvCxnSpPr/>
      </xdr:nvCxnSpPr>
      <xdr:spPr>
        <a:xfrm flipV="1">
          <a:off x="12814300" y="16996625"/>
          <a:ext cx="889000" cy="329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129973</xdr:rowOff>
    </xdr:from>
    <xdr:to>
      <xdr:col>72</xdr:col>
      <xdr:colOff>38100</xdr:colOff>
      <xdr:row>98</xdr:row>
      <xdr:rowOff>60123</xdr:rowOff>
    </xdr:to>
    <xdr:sp macro="" textlink="">
      <xdr:nvSpPr>
        <xdr:cNvPr id="682" name="フローチャート: 判断 681"/>
        <xdr:cNvSpPr/>
      </xdr:nvSpPr>
      <xdr:spPr>
        <a:xfrm>
          <a:off x="13652500" y="167606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76650</xdr:rowOff>
    </xdr:from>
    <xdr:ext cx="534377" cy="259045"/>
    <xdr:sp macro="" textlink="">
      <xdr:nvSpPr>
        <xdr:cNvPr id="683" name="テキスト ボックス 682"/>
        <xdr:cNvSpPr txBox="1"/>
      </xdr:nvSpPr>
      <xdr:spPr>
        <a:xfrm>
          <a:off x="13436111" y="165358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79,923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50851</xdr:rowOff>
    </xdr:from>
    <xdr:to>
      <xdr:col>67</xdr:col>
      <xdr:colOff>101600</xdr:colOff>
      <xdr:row>98</xdr:row>
      <xdr:rowOff>152451</xdr:rowOff>
    </xdr:to>
    <xdr:sp macro="" textlink="">
      <xdr:nvSpPr>
        <xdr:cNvPr id="684" name="フローチャート: 判断 683"/>
        <xdr:cNvSpPr/>
      </xdr:nvSpPr>
      <xdr:spPr>
        <a:xfrm>
          <a:off x="12763500" y="1685295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168978</xdr:rowOff>
    </xdr:from>
    <xdr:ext cx="534377" cy="259045"/>
    <xdr:sp macro="" textlink="">
      <xdr:nvSpPr>
        <xdr:cNvPr id="685" name="テキスト ボックス 684"/>
        <xdr:cNvSpPr txBox="1"/>
      </xdr:nvSpPr>
      <xdr:spPr>
        <a:xfrm>
          <a:off x="12547111" y="166281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6" name="テキスト ボックス 685"/>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7" name="テキスト ボックス 686"/>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8" name="テキスト ボックス 687"/>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89" name="テキスト ボックス 688"/>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0" name="テキスト ボックス 689"/>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55865</xdr:rowOff>
    </xdr:from>
    <xdr:to>
      <xdr:col>85</xdr:col>
      <xdr:colOff>177800</xdr:colOff>
      <xdr:row>98</xdr:row>
      <xdr:rowOff>157465</xdr:rowOff>
    </xdr:to>
    <xdr:sp macro="" textlink="">
      <xdr:nvSpPr>
        <xdr:cNvPr id="691" name="楕円 690"/>
        <xdr:cNvSpPr/>
      </xdr:nvSpPr>
      <xdr:spPr>
        <a:xfrm>
          <a:off x="16268700" y="16857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98</xdr:row>
      <xdr:rowOff>34292</xdr:rowOff>
    </xdr:from>
    <xdr:ext cx="534377" cy="259045"/>
    <xdr:sp macro="" textlink="">
      <xdr:nvSpPr>
        <xdr:cNvPr id="692" name="積立金該当値テキスト"/>
        <xdr:cNvSpPr txBox="1"/>
      </xdr:nvSpPr>
      <xdr:spPr>
        <a:xfrm>
          <a:off x="16370300" y="168363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50,116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81164</xdr:rowOff>
    </xdr:from>
    <xdr:to>
      <xdr:col>81</xdr:col>
      <xdr:colOff>101600</xdr:colOff>
      <xdr:row>99</xdr:row>
      <xdr:rowOff>11314</xdr:rowOff>
    </xdr:to>
    <xdr:sp macro="" textlink="">
      <xdr:nvSpPr>
        <xdr:cNvPr id="693" name="楕円 692"/>
        <xdr:cNvSpPr/>
      </xdr:nvSpPr>
      <xdr:spPr>
        <a:xfrm>
          <a:off x="15430500" y="168832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99</xdr:row>
      <xdr:rowOff>2441</xdr:rowOff>
    </xdr:from>
    <xdr:ext cx="534377" cy="259045"/>
    <xdr:sp macro="" textlink="">
      <xdr:nvSpPr>
        <xdr:cNvPr id="694" name="テキスト ボックス 693"/>
        <xdr:cNvSpPr txBox="1"/>
      </xdr:nvSpPr>
      <xdr:spPr>
        <a:xfrm>
          <a:off x="15214111" y="169759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98</xdr:row>
      <xdr:rowOff>139404</xdr:rowOff>
    </xdr:from>
    <xdr:to>
      <xdr:col>76</xdr:col>
      <xdr:colOff>165100</xdr:colOff>
      <xdr:row>99</xdr:row>
      <xdr:rowOff>69554</xdr:rowOff>
    </xdr:to>
    <xdr:sp macro="" textlink="">
      <xdr:nvSpPr>
        <xdr:cNvPr id="695" name="楕円 694"/>
        <xdr:cNvSpPr/>
      </xdr:nvSpPr>
      <xdr:spPr>
        <a:xfrm>
          <a:off x="14541500" y="169415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99</xdr:row>
      <xdr:rowOff>60681</xdr:rowOff>
    </xdr:from>
    <xdr:ext cx="534377" cy="259045"/>
    <xdr:sp macro="" textlink="">
      <xdr:nvSpPr>
        <xdr:cNvPr id="696" name="テキスト ボックス 695"/>
        <xdr:cNvSpPr txBox="1"/>
      </xdr:nvSpPr>
      <xdr:spPr>
        <a:xfrm>
          <a:off x="14325111" y="170342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24,535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143725</xdr:rowOff>
    </xdr:from>
    <xdr:to>
      <xdr:col>72</xdr:col>
      <xdr:colOff>38100</xdr:colOff>
      <xdr:row>99</xdr:row>
      <xdr:rowOff>73875</xdr:rowOff>
    </xdr:to>
    <xdr:sp macro="" textlink="">
      <xdr:nvSpPr>
        <xdr:cNvPr id="697" name="楕円 696"/>
        <xdr:cNvSpPr/>
      </xdr:nvSpPr>
      <xdr:spPr>
        <a:xfrm>
          <a:off x="13652500" y="16945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99</xdr:row>
      <xdr:rowOff>65002</xdr:rowOff>
    </xdr:from>
    <xdr:ext cx="534377" cy="259045"/>
    <xdr:sp macro="" textlink="">
      <xdr:nvSpPr>
        <xdr:cNvPr id="698" name="テキスト ボックス 697"/>
        <xdr:cNvSpPr txBox="1"/>
      </xdr:nvSpPr>
      <xdr:spPr>
        <a:xfrm>
          <a:off x="13436111" y="170385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23,212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99</xdr:row>
      <xdr:rowOff>5226</xdr:rowOff>
    </xdr:from>
    <xdr:to>
      <xdr:col>67</xdr:col>
      <xdr:colOff>101600</xdr:colOff>
      <xdr:row>99</xdr:row>
      <xdr:rowOff>106826</xdr:rowOff>
    </xdr:to>
    <xdr:sp macro="" textlink="">
      <xdr:nvSpPr>
        <xdr:cNvPr id="699" name="楕円 698"/>
        <xdr:cNvSpPr/>
      </xdr:nvSpPr>
      <xdr:spPr>
        <a:xfrm>
          <a:off x="12763500" y="169787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99</xdr:row>
      <xdr:rowOff>97953</xdr:rowOff>
    </xdr:from>
    <xdr:ext cx="534377" cy="259045"/>
    <xdr:sp macro="" textlink="">
      <xdr:nvSpPr>
        <xdr:cNvPr id="700" name="テキスト ボックス 699"/>
        <xdr:cNvSpPr txBox="1"/>
      </xdr:nvSpPr>
      <xdr:spPr>
        <a:xfrm>
          <a:off x="12547111" y="170715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1" name="正方形/長方形 700"/>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2" name="正方形/長方形 701"/>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3" name="正方形/長方形 702"/>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4" name="正方形/長方形 703"/>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5" name="正方形/長方形 704"/>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6" name="正方形/長方形 705"/>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7" name="正方形/長方形 706"/>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8" name="正方形/長方形 707"/>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09" name="テキスト ボックス 708"/>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0" name="直線コネクタ 709"/>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11" name="直線コネクタ 710"/>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12" name="テキスト ボックス 711"/>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13" name="直線コネクタ 712"/>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36</xdr:row>
      <xdr:rowOff>35577</xdr:rowOff>
    </xdr:from>
    <xdr:ext cx="531299" cy="259045"/>
    <xdr:sp macro="" textlink="">
      <xdr:nvSpPr>
        <xdr:cNvPr id="714" name="テキスト ボックス 713"/>
        <xdr:cNvSpPr txBox="1"/>
      </xdr:nvSpPr>
      <xdr:spPr>
        <a:xfrm>
          <a:off x="17756701" y="620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15" name="直線コネクタ 714"/>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33</xdr:row>
      <xdr:rowOff>168927</xdr:rowOff>
    </xdr:from>
    <xdr:ext cx="531299" cy="259045"/>
    <xdr:sp macro="" textlink="">
      <xdr:nvSpPr>
        <xdr:cNvPr id="716" name="テキスト ボックス 715"/>
        <xdr:cNvSpPr txBox="1"/>
      </xdr:nvSpPr>
      <xdr:spPr>
        <a:xfrm>
          <a:off x="17756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17" name="直線コネクタ 716"/>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31</xdr:row>
      <xdr:rowOff>130827</xdr:rowOff>
    </xdr:from>
    <xdr:ext cx="531299" cy="259045"/>
    <xdr:sp macro="" textlink="">
      <xdr:nvSpPr>
        <xdr:cNvPr id="718" name="テキスト ボックス 717"/>
        <xdr:cNvSpPr txBox="1"/>
      </xdr:nvSpPr>
      <xdr:spPr>
        <a:xfrm>
          <a:off x="17756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19" name="直線コネクタ 718"/>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20" name="テキスト ボックス 719"/>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1" name="直線コネクタ 720"/>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2" name="テキスト ボックス 721"/>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3" name="投資及び出資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121488</xdr:rowOff>
    </xdr:from>
    <xdr:to>
      <xdr:col>116</xdr:col>
      <xdr:colOff>62864</xdr:colOff>
      <xdr:row>39</xdr:row>
      <xdr:rowOff>44450</xdr:rowOff>
    </xdr:to>
    <xdr:cxnSp macro="">
      <xdr:nvCxnSpPr>
        <xdr:cNvPr id="724" name="直線コネクタ 723"/>
        <xdr:cNvCxnSpPr/>
      </xdr:nvCxnSpPr>
      <xdr:spPr>
        <a:xfrm flipV="1">
          <a:off x="22159595" y="5436438"/>
          <a:ext cx="1269" cy="129456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25" name="投資及び出資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26" name="直線コネクタ 725"/>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68165</xdr:rowOff>
    </xdr:from>
    <xdr:ext cx="534377" cy="259045"/>
    <xdr:sp macro="" textlink="">
      <xdr:nvSpPr>
        <xdr:cNvPr id="727" name="投資及び出資金最大値テキスト"/>
        <xdr:cNvSpPr txBox="1"/>
      </xdr:nvSpPr>
      <xdr:spPr>
        <a:xfrm>
          <a:off x="22212300" y="52116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33,978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121488</xdr:rowOff>
    </xdr:from>
    <xdr:to>
      <xdr:col>116</xdr:col>
      <xdr:colOff>152400</xdr:colOff>
      <xdr:row>31</xdr:row>
      <xdr:rowOff>121488</xdr:rowOff>
    </xdr:to>
    <xdr:cxnSp macro="">
      <xdr:nvCxnSpPr>
        <xdr:cNvPr id="728" name="直線コネクタ 727"/>
        <xdr:cNvCxnSpPr/>
      </xdr:nvCxnSpPr>
      <xdr:spPr>
        <a:xfrm>
          <a:off x="22072600" y="543643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29" name="直線コネクタ 728"/>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36</xdr:row>
      <xdr:rowOff>154373</xdr:rowOff>
    </xdr:from>
    <xdr:ext cx="469744" cy="259045"/>
    <xdr:sp macro="" textlink="">
      <xdr:nvSpPr>
        <xdr:cNvPr id="730" name="投資及び出資金平均値テキスト"/>
        <xdr:cNvSpPr txBox="1"/>
      </xdr:nvSpPr>
      <xdr:spPr>
        <a:xfrm>
          <a:off x="22212300" y="632657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5,382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131496</xdr:rowOff>
    </xdr:from>
    <xdr:to>
      <xdr:col>116</xdr:col>
      <xdr:colOff>114300</xdr:colOff>
      <xdr:row>38</xdr:row>
      <xdr:rowOff>61646</xdr:rowOff>
    </xdr:to>
    <xdr:sp macro="" textlink="">
      <xdr:nvSpPr>
        <xdr:cNvPr id="731" name="フローチャート: 判断 730"/>
        <xdr:cNvSpPr/>
      </xdr:nvSpPr>
      <xdr:spPr>
        <a:xfrm>
          <a:off x="22110700" y="647514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32" name="直線コネクタ 731"/>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37350</xdr:rowOff>
    </xdr:from>
    <xdr:to>
      <xdr:col>112</xdr:col>
      <xdr:colOff>38100</xdr:colOff>
      <xdr:row>38</xdr:row>
      <xdr:rowOff>138950</xdr:rowOff>
    </xdr:to>
    <xdr:sp macro="" textlink="">
      <xdr:nvSpPr>
        <xdr:cNvPr id="733" name="フローチャート: 判断 732"/>
        <xdr:cNvSpPr/>
      </xdr:nvSpPr>
      <xdr:spPr>
        <a:xfrm>
          <a:off x="21272500" y="65524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155478</xdr:rowOff>
    </xdr:from>
    <xdr:ext cx="469744" cy="259045"/>
    <xdr:sp macro="" textlink="">
      <xdr:nvSpPr>
        <xdr:cNvPr id="734" name="テキスト ボックス 733"/>
        <xdr:cNvSpPr txBox="1"/>
      </xdr:nvSpPr>
      <xdr:spPr>
        <a:xfrm>
          <a:off x="21088428" y="632767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35" name="直線コネクタ 734"/>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67335</xdr:rowOff>
    </xdr:from>
    <xdr:to>
      <xdr:col>107</xdr:col>
      <xdr:colOff>101600</xdr:colOff>
      <xdr:row>38</xdr:row>
      <xdr:rowOff>168935</xdr:rowOff>
    </xdr:to>
    <xdr:sp macro="" textlink="">
      <xdr:nvSpPr>
        <xdr:cNvPr id="736" name="フローチャート: 判断 735"/>
        <xdr:cNvSpPr/>
      </xdr:nvSpPr>
      <xdr:spPr>
        <a:xfrm>
          <a:off x="20383500" y="65824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37</xdr:row>
      <xdr:rowOff>14012</xdr:rowOff>
    </xdr:from>
    <xdr:ext cx="469744" cy="259045"/>
    <xdr:sp macro="" textlink="">
      <xdr:nvSpPr>
        <xdr:cNvPr id="737" name="テキスト ボックス 736"/>
        <xdr:cNvSpPr txBox="1"/>
      </xdr:nvSpPr>
      <xdr:spPr>
        <a:xfrm>
          <a:off x="20199428" y="63576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38" name="直線コネクタ 737"/>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81509</xdr:rowOff>
    </xdr:from>
    <xdr:to>
      <xdr:col>102</xdr:col>
      <xdr:colOff>165100</xdr:colOff>
      <xdr:row>39</xdr:row>
      <xdr:rowOff>11659</xdr:rowOff>
    </xdr:to>
    <xdr:sp macro="" textlink="">
      <xdr:nvSpPr>
        <xdr:cNvPr id="739" name="フローチャート: 判断 738"/>
        <xdr:cNvSpPr/>
      </xdr:nvSpPr>
      <xdr:spPr>
        <a:xfrm>
          <a:off x="19494500" y="65966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37</xdr:row>
      <xdr:rowOff>28186</xdr:rowOff>
    </xdr:from>
    <xdr:ext cx="469744" cy="259045"/>
    <xdr:sp macro="" textlink="">
      <xdr:nvSpPr>
        <xdr:cNvPr id="740" name="テキスト ボックス 739"/>
        <xdr:cNvSpPr txBox="1"/>
      </xdr:nvSpPr>
      <xdr:spPr>
        <a:xfrm>
          <a:off x="19310428" y="63718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2,194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84975</xdr:rowOff>
    </xdr:from>
    <xdr:to>
      <xdr:col>98</xdr:col>
      <xdr:colOff>38100</xdr:colOff>
      <xdr:row>39</xdr:row>
      <xdr:rowOff>15125</xdr:rowOff>
    </xdr:to>
    <xdr:sp macro="" textlink="">
      <xdr:nvSpPr>
        <xdr:cNvPr id="741" name="フローチャート: 判断 740"/>
        <xdr:cNvSpPr/>
      </xdr:nvSpPr>
      <xdr:spPr>
        <a:xfrm>
          <a:off x="18605500" y="66000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37</xdr:row>
      <xdr:rowOff>31653</xdr:rowOff>
    </xdr:from>
    <xdr:ext cx="469744" cy="259045"/>
    <xdr:sp macro="" textlink="">
      <xdr:nvSpPr>
        <xdr:cNvPr id="742" name="テキスト ボックス 741"/>
        <xdr:cNvSpPr txBox="1"/>
      </xdr:nvSpPr>
      <xdr:spPr>
        <a:xfrm>
          <a:off x="18421428" y="63753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3" name="テキスト ボックス 742"/>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4" name="テキスト ボックス 743"/>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5" name="テキスト ボックス 744"/>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6" name="テキスト ボックス 745"/>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7" name="テキスト ボックス 746"/>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48" name="楕円 747"/>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80027</xdr:rowOff>
    </xdr:from>
    <xdr:ext cx="249299" cy="259045"/>
    <xdr:sp macro="" textlink="">
      <xdr:nvSpPr>
        <xdr:cNvPr id="749" name="投資及び出資金該当値テキスト"/>
        <xdr:cNvSpPr txBox="1"/>
      </xdr:nvSpPr>
      <xdr:spPr>
        <a:xfrm>
          <a:off x="22212300" y="65951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50" name="楕円 749"/>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51" name="テキスト ボックス 750"/>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52" name="楕円 751"/>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53" name="テキスト ボックス 752"/>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54" name="楕円 753"/>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55" name="テキスト ボックス 754"/>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56" name="楕円 755"/>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57" name="テキスト ボックス 756"/>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8" name="正方形/長方形 757"/>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9" name="正方形/長方形 758"/>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60" name="正方形/長方形 759"/>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1" name="正方形/長方形 760"/>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2" name="正方形/長方形 761"/>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3" name="正方形/長方形 762"/>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4" name="正方形/長方形 763"/>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26,160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5" name="正方形/長方形 764"/>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6" name="テキスト ボックス 765"/>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7" name="直線コネクタ 766"/>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68" name="直線コネクタ 767"/>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69" name="テキスト ボックス 768"/>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70" name="直線コネクタ 769"/>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55</xdr:row>
      <xdr:rowOff>54627</xdr:rowOff>
    </xdr:from>
    <xdr:ext cx="531299" cy="259045"/>
    <xdr:sp macro="" textlink="">
      <xdr:nvSpPr>
        <xdr:cNvPr id="771" name="テキスト ボックス 770"/>
        <xdr:cNvSpPr txBox="1"/>
      </xdr:nvSpPr>
      <xdr:spPr>
        <a:xfrm>
          <a:off x="17756701" y="9484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2" name="直線コネクタ 771"/>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73" name="テキスト ボックス 772"/>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4" name="直線コネクタ 773"/>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75" name="テキスト ボックス 774"/>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6" name="直線コネクタ 775"/>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77" name="テキスト ボックス 776"/>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8" name="貸付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70869</xdr:rowOff>
    </xdr:from>
    <xdr:to>
      <xdr:col>116</xdr:col>
      <xdr:colOff>62864</xdr:colOff>
      <xdr:row>58</xdr:row>
      <xdr:rowOff>139700</xdr:rowOff>
    </xdr:to>
    <xdr:cxnSp macro="">
      <xdr:nvCxnSpPr>
        <xdr:cNvPr id="779" name="直線コネクタ 778"/>
        <xdr:cNvCxnSpPr/>
      </xdr:nvCxnSpPr>
      <xdr:spPr>
        <a:xfrm flipV="1">
          <a:off x="22159595" y="8643369"/>
          <a:ext cx="1269" cy="14404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80" name="貸付金最小値テキスト"/>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1" name="直線コネクタ 780"/>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17546</xdr:rowOff>
    </xdr:from>
    <xdr:ext cx="534377" cy="259045"/>
    <xdr:sp macro="" textlink="">
      <xdr:nvSpPr>
        <xdr:cNvPr id="782" name="貸付金最大値テキスト"/>
        <xdr:cNvSpPr txBox="1"/>
      </xdr:nvSpPr>
      <xdr:spPr>
        <a:xfrm>
          <a:off x="22212300" y="841859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63,011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70869</xdr:rowOff>
    </xdr:from>
    <xdr:to>
      <xdr:col>116</xdr:col>
      <xdr:colOff>152400</xdr:colOff>
      <xdr:row>50</xdr:row>
      <xdr:rowOff>70869</xdr:rowOff>
    </xdr:to>
    <xdr:cxnSp macro="">
      <xdr:nvCxnSpPr>
        <xdr:cNvPr id="783" name="直線コネクタ 782"/>
        <xdr:cNvCxnSpPr/>
      </xdr:nvCxnSpPr>
      <xdr:spPr>
        <a:xfrm>
          <a:off x="22072600" y="86433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57</xdr:row>
      <xdr:rowOff>20988</xdr:rowOff>
    </xdr:from>
    <xdr:to>
      <xdr:col>116</xdr:col>
      <xdr:colOff>63500</xdr:colOff>
      <xdr:row>57</xdr:row>
      <xdr:rowOff>77041</xdr:rowOff>
    </xdr:to>
    <xdr:cxnSp macro="">
      <xdr:nvCxnSpPr>
        <xdr:cNvPr id="784" name="直線コネクタ 783"/>
        <xdr:cNvCxnSpPr/>
      </xdr:nvCxnSpPr>
      <xdr:spPr>
        <a:xfrm flipV="1">
          <a:off x="21323300" y="9793638"/>
          <a:ext cx="838200" cy="560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153532</xdr:rowOff>
    </xdr:from>
    <xdr:ext cx="469744" cy="259045"/>
    <xdr:sp macro="" textlink="">
      <xdr:nvSpPr>
        <xdr:cNvPr id="785" name="貸付金平均値テキスト"/>
        <xdr:cNvSpPr txBox="1"/>
      </xdr:nvSpPr>
      <xdr:spPr>
        <a:xfrm>
          <a:off x="22212300" y="9926182"/>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3,729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3655</xdr:rowOff>
    </xdr:from>
    <xdr:to>
      <xdr:col>116</xdr:col>
      <xdr:colOff>114300</xdr:colOff>
      <xdr:row>58</xdr:row>
      <xdr:rowOff>105255</xdr:rowOff>
    </xdr:to>
    <xdr:sp macro="" textlink="">
      <xdr:nvSpPr>
        <xdr:cNvPr id="786" name="フローチャート: 判断 785"/>
        <xdr:cNvSpPr/>
      </xdr:nvSpPr>
      <xdr:spPr>
        <a:xfrm>
          <a:off x="22110700" y="9947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57</xdr:row>
      <xdr:rowOff>77041</xdr:rowOff>
    </xdr:from>
    <xdr:to>
      <xdr:col>111</xdr:col>
      <xdr:colOff>177800</xdr:colOff>
      <xdr:row>57</xdr:row>
      <xdr:rowOff>90391</xdr:rowOff>
    </xdr:to>
    <xdr:cxnSp macro="">
      <xdr:nvCxnSpPr>
        <xdr:cNvPr id="787" name="直線コネクタ 786"/>
        <xdr:cNvCxnSpPr/>
      </xdr:nvCxnSpPr>
      <xdr:spPr>
        <a:xfrm flipV="1">
          <a:off x="20434300" y="9849691"/>
          <a:ext cx="889000" cy="133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57</xdr:row>
      <xdr:rowOff>63526</xdr:rowOff>
    </xdr:from>
    <xdr:to>
      <xdr:col>112</xdr:col>
      <xdr:colOff>38100</xdr:colOff>
      <xdr:row>57</xdr:row>
      <xdr:rowOff>165126</xdr:rowOff>
    </xdr:to>
    <xdr:sp macro="" textlink="">
      <xdr:nvSpPr>
        <xdr:cNvPr id="788" name="フローチャート: 判断 787"/>
        <xdr:cNvSpPr/>
      </xdr:nvSpPr>
      <xdr:spPr>
        <a:xfrm>
          <a:off x="21272500" y="98361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57</xdr:row>
      <xdr:rowOff>156253</xdr:rowOff>
    </xdr:from>
    <xdr:ext cx="469744" cy="259045"/>
    <xdr:sp macro="" textlink="">
      <xdr:nvSpPr>
        <xdr:cNvPr id="789" name="テキスト ボックス 788"/>
        <xdr:cNvSpPr txBox="1"/>
      </xdr:nvSpPr>
      <xdr:spPr>
        <a:xfrm>
          <a:off x="21088428" y="99289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57</xdr:row>
      <xdr:rowOff>86368</xdr:rowOff>
    </xdr:from>
    <xdr:to>
      <xdr:col>107</xdr:col>
      <xdr:colOff>50800</xdr:colOff>
      <xdr:row>57</xdr:row>
      <xdr:rowOff>90391</xdr:rowOff>
    </xdr:to>
    <xdr:cxnSp macro="">
      <xdr:nvCxnSpPr>
        <xdr:cNvPr id="790" name="直線コネクタ 789"/>
        <xdr:cNvCxnSpPr/>
      </xdr:nvCxnSpPr>
      <xdr:spPr>
        <a:xfrm>
          <a:off x="19545300" y="9859018"/>
          <a:ext cx="889000" cy="40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56</xdr:row>
      <xdr:rowOff>170030</xdr:rowOff>
    </xdr:from>
    <xdr:to>
      <xdr:col>107</xdr:col>
      <xdr:colOff>101600</xdr:colOff>
      <xdr:row>57</xdr:row>
      <xdr:rowOff>100180</xdr:rowOff>
    </xdr:to>
    <xdr:sp macro="" textlink="">
      <xdr:nvSpPr>
        <xdr:cNvPr id="791" name="フローチャート: 判断 790"/>
        <xdr:cNvSpPr/>
      </xdr:nvSpPr>
      <xdr:spPr>
        <a:xfrm>
          <a:off x="20383500" y="97712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55</xdr:row>
      <xdr:rowOff>116707</xdr:rowOff>
    </xdr:from>
    <xdr:ext cx="534377" cy="259045"/>
    <xdr:sp macro="" textlink="">
      <xdr:nvSpPr>
        <xdr:cNvPr id="792" name="テキスト ボックス 791"/>
        <xdr:cNvSpPr txBox="1"/>
      </xdr:nvSpPr>
      <xdr:spPr>
        <a:xfrm>
          <a:off x="20167111" y="95464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11,451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57</xdr:row>
      <xdr:rowOff>83396</xdr:rowOff>
    </xdr:from>
    <xdr:to>
      <xdr:col>102</xdr:col>
      <xdr:colOff>114300</xdr:colOff>
      <xdr:row>57</xdr:row>
      <xdr:rowOff>86368</xdr:rowOff>
    </xdr:to>
    <xdr:cxnSp macro="">
      <xdr:nvCxnSpPr>
        <xdr:cNvPr id="793" name="直線コネクタ 792"/>
        <xdr:cNvCxnSpPr/>
      </xdr:nvCxnSpPr>
      <xdr:spPr>
        <a:xfrm>
          <a:off x="18656300" y="9856046"/>
          <a:ext cx="889000" cy="29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152291</xdr:rowOff>
    </xdr:from>
    <xdr:to>
      <xdr:col>102</xdr:col>
      <xdr:colOff>165100</xdr:colOff>
      <xdr:row>58</xdr:row>
      <xdr:rowOff>82441</xdr:rowOff>
    </xdr:to>
    <xdr:sp macro="" textlink="">
      <xdr:nvSpPr>
        <xdr:cNvPr id="794" name="フローチャート: 判断 793"/>
        <xdr:cNvSpPr/>
      </xdr:nvSpPr>
      <xdr:spPr>
        <a:xfrm>
          <a:off x="19494500" y="99249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58</xdr:row>
      <xdr:rowOff>73568</xdr:rowOff>
    </xdr:from>
    <xdr:ext cx="469744" cy="259045"/>
    <xdr:sp macro="" textlink="">
      <xdr:nvSpPr>
        <xdr:cNvPr id="795" name="テキスト ボックス 794"/>
        <xdr:cNvSpPr txBox="1"/>
      </xdr:nvSpPr>
      <xdr:spPr>
        <a:xfrm>
          <a:off x="19310428" y="100176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8570</xdr:rowOff>
    </xdr:from>
    <xdr:to>
      <xdr:col>98</xdr:col>
      <xdr:colOff>38100</xdr:colOff>
      <xdr:row>58</xdr:row>
      <xdr:rowOff>110170</xdr:rowOff>
    </xdr:to>
    <xdr:sp macro="" textlink="">
      <xdr:nvSpPr>
        <xdr:cNvPr id="796" name="フローチャート: 判断 795"/>
        <xdr:cNvSpPr/>
      </xdr:nvSpPr>
      <xdr:spPr>
        <a:xfrm>
          <a:off x="18605500" y="99526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58</xdr:row>
      <xdr:rowOff>101297</xdr:rowOff>
    </xdr:from>
    <xdr:ext cx="469744" cy="259045"/>
    <xdr:sp macro="" textlink="">
      <xdr:nvSpPr>
        <xdr:cNvPr id="797" name="テキスト ボックス 796"/>
        <xdr:cNvSpPr txBox="1"/>
      </xdr:nvSpPr>
      <xdr:spPr>
        <a:xfrm>
          <a:off x="18421428" y="1004539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3,514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8" name="テキスト ボックス 797"/>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9" name="テキスト ボックス 798"/>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0" name="テキスト ボックス 799"/>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1" name="テキスト ボックス 800"/>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2" name="テキスト ボックス 801"/>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56</xdr:row>
      <xdr:rowOff>141638</xdr:rowOff>
    </xdr:from>
    <xdr:to>
      <xdr:col>116</xdr:col>
      <xdr:colOff>114300</xdr:colOff>
      <xdr:row>57</xdr:row>
      <xdr:rowOff>71788</xdr:rowOff>
    </xdr:to>
    <xdr:sp macro="" textlink="">
      <xdr:nvSpPr>
        <xdr:cNvPr id="803" name="楕円 802"/>
        <xdr:cNvSpPr/>
      </xdr:nvSpPr>
      <xdr:spPr>
        <a:xfrm>
          <a:off x="22110700" y="97428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55</xdr:row>
      <xdr:rowOff>164515</xdr:rowOff>
    </xdr:from>
    <xdr:ext cx="534377" cy="259045"/>
    <xdr:sp macro="" textlink="">
      <xdr:nvSpPr>
        <xdr:cNvPr id="804" name="貸付金該当値テキスト"/>
        <xdr:cNvSpPr txBox="1"/>
      </xdr:nvSpPr>
      <xdr:spPr>
        <a:xfrm>
          <a:off x="22212300" y="9594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12,693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57</xdr:row>
      <xdr:rowOff>26241</xdr:rowOff>
    </xdr:from>
    <xdr:to>
      <xdr:col>112</xdr:col>
      <xdr:colOff>38100</xdr:colOff>
      <xdr:row>57</xdr:row>
      <xdr:rowOff>127841</xdr:rowOff>
    </xdr:to>
    <xdr:sp macro="" textlink="">
      <xdr:nvSpPr>
        <xdr:cNvPr id="805" name="楕円 804"/>
        <xdr:cNvSpPr/>
      </xdr:nvSpPr>
      <xdr:spPr>
        <a:xfrm>
          <a:off x="21272500" y="97988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55</xdr:row>
      <xdr:rowOff>144368</xdr:rowOff>
    </xdr:from>
    <xdr:ext cx="534377" cy="259045"/>
    <xdr:sp macro="" textlink="">
      <xdr:nvSpPr>
        <xdr:cNvPr id="806" name="テキスト ボックス 805"/>
        <xdr:cNvSpPr txBox="1"/>
      </xdr:nvSpPr>
      <xdr:spPr>
        <a:xfrm>
          <a:off x="21056111" y="957411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57</xdr:row>
      <xdr:rowOff>39591</xdr:rowOff>
    </xdr:from>
    <xdr:to>
      <xdr:col>107</xdr:col>
      <xdr:colOff>101600</xdr:colOff>
      <xdr:row>57</xdr:row>
      <xdr:rowOff>141191</xdr:rowOff>
    </xdr:to>
    <xdr:sp macro="" textlink="">
      <xdr:nvSpPr>
        <xdr:cNvPr id="807" name="楕円 806"/>
        <xdr:cNvSpPr/>
      </xdr:nvSpPr>
      <xdr:spPr>
        <a:xfrm>
          <a:off x="20383500" y="98122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57</xdr:row>
      <xdr:rowOff>132318</xdr:rowOff>
    </xdr:from>
    <xdr:ext cx="469744" cy="259045"/>
    <xdr:sp macro="" textlink="">
      <xdr:nvSpPr>
        <xdr:cNvPr id="808" name="テキスト ボックス 807"/>
        <xdr:cNvSpPr txBox="1"/>
      </xdr:nvSpPr>
      <xdr:spPr>
        <a:xfrm>
          <a:off x="20199428" y="99049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57</xdr:row>
      <xdr:rowOff>35568</xdr:rowOff>
    </xdr:from>
    <xdr:to>
      <xdr:col>102</xdr:col>
      <xdr:colOff>165100</xdr:colOff>
      <xdr:row>57</xdr:row>
      <xdr:rowOff>137168</xdr:rowOff>
    </xdr:to>
    <xdr:sp macro="" textlink="">
      <xdr:nvSpPr>
        <xdr:cNvPr id="809" name="楕円 808"/>
        <xdr:cNvSpPr/>
      </xdr:nvSpPr>
      <xdr:spPr>
        <a:xfrm>
          <a:off x="19494500" y="98082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55</xdr:row>
      <xdr:rowOff>153695</xdr:rowOff>
    </xdr:from>
    <xdr:ext cx="469744" cy="259045"/>
    <xdr:sp macro="" textlink="">
      <xdr:nvSpPr>
        <xdr:cNvPr id="810" name="テキスト ボックス 809"/>
        <xdr:cNvSpPr txBox="1"/>
      </xdr:nvSpPr>
      <xdr:spPr>
        <a:xfrm>
          <a:off x="19310428" y="95834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32596</xdr:rowOff>
    </xdr:from>
    <xdr:to>
      <xdr:col>98</xdr:col>
      <xdr:colOff>38100</xdr:colOff>
      <xdr:row>57</xdr:row>
      <xdr:rowOff>134196</xdr:rowOff>
    </xdr:to>
    <xdr:sp macro="" textlink="">
      <xdr:nvSpPr>
        <xdr:cNvPr id="811" name="楕円 810"/>
        <xdr:cNvSpPr/>
      </xdr:nvSpPr>
      <xdr:spPr>
        <a:xfrm>
          <a:off x="18605500" y="98052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55</xdr:row>
      <xdr:rowOff>150723</xdr:rowOff>
    </xdr:from>
    <xdr:ext cx="469744" cy="259045"/>
    <xdr:sp macro="" textlink="">
      <xdr:nvSpPr>
        <xdr:cNvPr id="812" name="テキスト ボックス 811"/>
        <xdr:cNvSpPr txBox="1"/>
      </xdr:nvSpPr>
      <xdr:spPr>
        <a:xfrm>
          <a:off x="18421428" y="958047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9,963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3" name="正方形/長方形 812"/>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4" name="正方形/長方形 813"/>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5" name="正方形/長方形 814"/>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6" name="正方形/長方形 815"/>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7" name="正方形/長方形 816"/>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8" name="正方形/長方形 817"/>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9" name="正方形/長方形 818"/>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20" name="正方形/長方形 819"/>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1" name="テキスト ボックス 820"/>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2" name="直線コネクタ 821"/>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80</xdr:row>
      <xdr:rowOff>111777</xdr:rowOff>
    </xdr:from>
    <xdr:ext cx="248786" cy="259045"/>
    <xdr:sp macro="" textlink="">
      <xdr:nvSpPr>
        <xdr:cNvPr id="823" name="テキスト ボックス 822"/>
        <xdr:cNvSpPr txBox="1"/>
      </xdr:nvSpPr>
      <xdr:spPr>
        <a:xfrm>
          <a:off x="18039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24" name="直線コネクタ 823"/>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25" name="テキスト ボックス 824"/>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26" name="直線コネクタ 825"/>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27" name="テキスト ボックス 826"/>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28" name="直線コネクタ 827"/>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29" name="テキスト ボックス 828"/>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30" name="直線コネクタ 829"/>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31" name="テキスト ボックス 830"/>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2" name="直線コネクタ 831"/>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71</xdr:row>
      <xdr:rowOff>21970</xdr:rowOff>
    </xdr:from>
    <xdr:ext cx="595419" cy="259045"/>
    <xdr:sp macro="" textlink="">
      <xdr:nvSpPr>
        <xdr:cNvPr id="833" name="テキスト ボックス 832"/>
        <xdr:cNvSpPr txBox="1"/>
      </xdr:nvSpPr>
      <xdr:spPr>
        <a:xfrm>
          <a:off x="17692581" y="12194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4" name="直線コネクタ 833"/>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69</xdr:row>
      <xdr:rowOff>38299</xdr:rowOff>
    </xdr:from>
    <xdr:ext cx="595419" cy="259045"/>
    <xdr:sp macro="" textlink="">
      <xdr:nvSpPr>
        <xdr:cNvPr id="835" name="テキスト ボックス 834"/>
        <xdr:cNvSpPr txBox="1"/>
      </xdr:nvSpPr>
      <xdr:spPr>
        <a:xfrm>
          <a:off x="17692581" y="11868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6" name="直線コネクタ 835"/>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92</xdr:col>
      <xdr:colOff>166581</xdr:colOff>
      <xdr:row>67</xdr:row>
      <xdr:rowOff>54627</xdr:rowOff>
    </xdr:from>
    <xdr:ext cx="595419" cy="259045"/>
    <xdr:sp macro="" textlink="">
      <xdr:nvSpPr>
        <xdr:cNvPr id="837" name="テキスト ボックス 836"/>
        <xdr:cNvSpPr txBox="1"/>
      </xdr:nvSpPr>
      <xdr:spPr>
        <a:xfrm>
          <a:off x="17692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8" name="繰出金グラフ枠"/>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70</xdr:row>
      <xdr:rowOff>98977</xdr:rowOff>
    </xdr:from>
    <xdr:to>
      <xdr:col>116</xdr:col>
      <xdr:colOff>62864</xdr:colOff>
      <xdr:row>78</xdr:row>
      <xdr:rowOff>159489</xdr:rowOff>
    </xdr:to>
    <xdr:cxnSp macro="">
      <xdr:nvCxnSpPr>
        <xdr:cNvPr id="839" name="直線コネクタ 838"/>
        <xdr:cNvCxnSpPr/>
      </xdr:nvCxnSpPr>
      <xdr:spPr>
        <a:xfrm flipV="1">
          <a:off x="22159595" y="12100477"/>
          <a:ext cx="1269" cy="14321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163316</xdr:rowOff>
    </xdr:from>
    <xdr:ext cx="534377" cy="259045"/>
    <xdr:sp macro="" textlink="">
      <xdr:nvSpPr>
        <xdr:cNvPr id="840" name="繰出金最小値テキスト"/>
        <xdr:cNvSpPr txBox="1"/>
      </xdr:nvSpPr>
      <xdr:spPr>
        <a:xfrm>
          <a:off x="22212300" y="13536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26,788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159489</xdr:rowOff>
    </xdr:from>
    <xdr:to>
      <xdr:col>116</xdr:col>
      <xdr:colOff>152400</xdr:colOff>
      <xdr:row>78</xdr:row>
      <xdr:rowOff>159489</xdr:rowOff>
    </xdr:to>
    <xdr:cxnSp macro="">
      <xdr:nvCxnSpPr>
        <xdr:cNvPr id="841" name="直線コネクタ 840"/>
        <xdr:cNvCxnSpPr/>
      </xdr:nvCxnSpPr>
      <xdr:spPr>
        <a:xfrm>
          <a:off x="22072600" y="135325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45654</xdr:rowOff>
    </xdr:from>
    <xdr:ext cx="599010" cy="259045"/>
    <xdr:sp macro="" textlink="">
      <xdr:nvSpPr>
        <xdr:cNvPr id="842" name="繰出金最大値テキスト"/>
        <xdr:cNvSpPr txBox="1"/>
      </xdr:nvSpPr>
      <xdr:spPr>
        <a:xfrm>
          <a:off x="22212300" y="118757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114,494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70</xdr:row>
      <xdr:rowOff>98977</xdr:rowOff>
    </xdr:from>
    <xdr:to>
      <xdr:col>116</xdr:col>
      <xdr:colOff>152400</xdr:colOff>
      <xdr:row>70</xdr:row>
      <xdr:rowOff>98977</xdr:rowOff>
    </xdr:to>
    <xdr:cxnSp macro="">
      <xdr:nvCxnSpPr>
        <xdr:cNvPr id="843" name="直線コネクタ 842"/>
        <xdr:cNvCxnSpPr/>
      </xdr:nvCxnSpPr>
      <xdr:spPr>
        <a:xfrm>
          <a:off x="22072600" y="121004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72</xdr:row>
      <xdr:rowOff>166218</xdr:rowOff>
    </xdr:from>
    <xdr:to>
      <xdr:col>116</xdr:col>
      <xdr:colOff>63500</xdr:colOff>
      <xdr:row>75</xdr:row>
      <xdr:rowOff>51313</xdr:rowOff>
    </xdr:to>
    <xdr:cxnSp macro="">
      <xdr:nvCxnSpPr>
        <xdr:cNvPr id="844" name="直線コネクタ 843"/>
        <xdr:cNvCxnSpPr/>
      </xdr:nvCxnSpPr>
      <xdr:spPr>
        <a:xfrm>
          <a:off x="21323300" y="12510618"/>
          <a:ext cx="838200" cy="3994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16561</xdr:rowOff>
    </xdr:from>
    <xdr:ext cx="534377" cy="259045"/>
    <xdr:sp macro="" textlink="">
      <xdr:nvSpPr>
        <xdr:cNvPr id="845" name="繰出金平均値テキスト"/>
        <xdr:cNvSpPr txBox="1"/>
      </xdr:nvSpPr>
      <xdr:spPr>
        <a:xfrm>
          <a:off x="22212300" y="1287531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62,609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38134</xdr:rowOff>
    </xdr:from>
    <xdr:to>
      <xdr:col>116</xdr:col>
      <xdr:colOff>114300</xdr:colOff>
      <xdr:row>75</xdr:row>
      <xdr:rowOff>139734</xdr:rowOff>
    </xdr:to>
    <xdr:sp macro="" textlink="">
      <xdr:nvSpPr>
        <xdr:cNvPr id="846" name="フローチャート: 判断 845"/>
        <xdr:cNvSpPr/>
      </xdr:nvSpPr>
      <xdr:spPr>
        <a:xfrm>
          <a:off x="22110700" y="128968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72</xdr:row>
      <xdr:rowOff>166218</xdr:rowOff>
    </xdr:from>
    <xdr:to>
      <xdr:col>111</xdr:col>
      <xdr:colOff>177800</xdr:colOff>
      <xdr:row>73</xdr:row>
      <xdr:rowOff>45958</xdr:rowOff>
    </xdr:to>
    <xdr:cxnSp macro="">
      <xdr:nvCxnSpPr>
        <xdr:cNvPr id="847" name="直線コネクタ 846"/>
        <xdr:cNvCxnSpPr/>
      </xdr:nvCxnSpPr>
      <xdr:spPr>
        <a:xfrm flipV="1">
          <a:off x="20434300" y="12510618"/>
          <a:ext cx="889000" cy="5119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74</xdr:row>
      <xdr:rowOff>23537</xdr:rowOff>
    </xdr:from>
    <xdr:to>
      <xdr:col>112</xdr:col>
      <xdr:colOff>38100</xdr:colOff>
      <xdr:row>74</xdr:row>
      <xdr:rowOff>125137</xdr:rowOff>
    </xdr:to>
    <xdr:sp macro="" textlink="">
      <xdr:nvSpPr>
        <xdr:cNvPr id="848" name="フローチャート: 判断 847"/>
        <xdr:cNvSpPr/>
      </xdr:nvSpPr>
      <xdr:spPr>
        <a:xfrm>
          <a:off x="21272500" y="1271083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116264</xdr:rowOff>
    </xdr:from>
    <xdr:ext cx="534377" cy="259045"/>
    <xdr:sp macro="" textlink="">
      <xdr:nvSpPr>
        <xdr:cNvPr id="849" name="テキスト ボックス 848"/>
        <xdr:cNvSpPr txBox="1"/>
      </xdr:nvSpPr>
      <xdr:spPr>
        <a:xfrm>
          <a:off x="21056111" y="1280356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74,003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73</xdr:row>
      <xdr:rowOff>45958</xdr:rowOff>
    </xdr:from>
    <xdr:to>
      <xdr:col>107</xdr:col>
      <xdr:colOff>50800</xdr:colOff>
      <xdr:row>73</xdr:row>
      <xdr:rowOff>70010</xdr:rowOff>
    </xdr:to>
    <xdr:cxnSp macro="">
      <xdr:nvCxnSpPr>
        <xdr:cNvPr id="850" name="直線コネクタ 849"/>
        <xdr:cNvCxnSpPr/>
      </xdr:nvCxnSpPr>
      <xdr:spPr>
        <a:xfrm flipV="1">
          <a:off x="19545300" y="12561808"/>
          <a:ext cx="889000" cy="240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74</xdr:row>
      <xdr:rowOff>24500</xdr:rowOff>
    </xdr:from>
    <xdr:to>
      <xdr:col>107</xdr:col>
      <xdr:colOff>101600</xdr:colOff>
      <xdr:row>74</xdr:row>
      <xdr:rowOff>126100</xdr:rowOff>
    </xdr:to>
    <xdr:sp macro="" textlink="">
      <xdr:nvSpPr>
        <xdr:cNvPr id="851" name="フローチャート: 判断 850"/>
        <xdr:cNvSpPr/>
      </xdr:nvSpPr>
      <xdr:spPr>
        <a:xfrm>
          <a:off x="20383500" y="12711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117227</xdr:rowOff>
    </xdr:from>
    <xdr:ext cx="534377" cy="259045"/>
    <xdr:sp macro="" textlink="">
      <xdr:nvSpPr>
        <xdr:cNvPr id="852" name="テキスト ボックス 851"/>
        <xdr:cNvSpPr txBox="1"/>
      </xdr:nvSpPr>
      <xdr:spPr>
        <a:xfrm>
          <a:off x="20167111" y="1280452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73</xdr:row>
      <xdr:rowOff>70010</xdr:rowOff>
    </xdr:from>
    <xdr:to>
      <xdr:col>102</xdr:col>
      <xdr:colOff>114300</xdr:colOff>
      <xdr:row>73</xdr:row>
      <xdr:rowOff>102732</xdr:rowOff>
    </xdr:to>
    <xdr:cxnSp macro="">
      <xdr:nvCxnSpPr>
        <xdr:cNvPr id="853" name="直線コネクタ 852"/>
        <xdr:cNvCxnSpPr/>
      </xdr:nvCxnSpPr>
      <xdr:spPr>
        <a:xfrm flipV="1">
          <a:off x="18656300" y="12585860"/>
          <a:ext cx="889000" cy="327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74</xdr:row>
      <xdr:rowOff>49695</xdr:rowOff>
    </xdr:from>
    <xdr:to>
      <xdr:col>102</xdr:col>
      <xdr:colOff>165100</xdr:colOff>
      <xdr:row>74</xdr:row>
      <xdr:rowOff>151295</xdr:rowOff>
    </xdr:to>
    <xdr:sp macro="" textlink="">
      <xdr:nvSpPr>
        <xdr:cNvPr id="854" name="フローチャート: 判断 853"/>
        <xdr:cNvSpPr/>
      </xdr:nvSpPr>
      <xdr:spPr>
        <a:xfrm>
          <a:off x="19494500" y="127369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142422</xdr:rowOff>
    </xdr:from>
    <xdr:ext cx="534377" cy="259045"/>
    <xdr:sp macro="" textlink="">
      <xdr:nvSpPr>
        <xdr:cNvPr id="855" name="テキスト ボックス 854"/>
        <xdr:cNvSpPr txBox="1"/>
      </xdr:nvSpPr>
      <xdr:spPr>
        <a:xfrm>
          <a:off x="19278111" y="128297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74</xdr:row>
      <xdr:rowOff>497</xdr:rowOff>
    </xdr:from>
    <xdr:to>
      <xdr:col>98</xdr:col>
      <xdr:colOff>38100</xdr:colOff>
      <xdr:row>74</xdr:row>
      <xdr:rowOff>102097</xdr:rowOff>
    </xdr:to>
    <xdr:sp macro="" textlink="">
      <xdr:nvSpPr>
        <xdr:cNvPr id="856" name="フローチャート: 判断 855"/>
        <xdr:cNvSpPr/>
      </xdr:nvSpPr>
      <xdr:spPr>
        <a:xfrm>
          <a:off x="18605500" y="126877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93224</xdr:rowOff>
    </xdr:from>
    <xdr:ext cx="534377" cy="259045"/>
    <xdr:sp macro="" textlink="">
      <xdr:nvSpPr>
        <xdr:cNvPr id="857" name="テキスト ボックス 856"/>
        <xdr:cNvSpPr txBox="1"/>
      </xdr:nvSpPr>
      <xdr:spPr>
        <a:xfrm>
          <a:off x="18389111" y="1278052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75,414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8" name="テキスト ボックス 857"/>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9" name="テキスト ボックス 858"/>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60" name="テキスト ボックス 859"/>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1" name="テキスト ボックス 860"/>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2" name="テキスト ボックス 861"/>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513</xdr:rowOff>
    </xdr:from>
    <xdr:to>
      <xdr:col>116</xdr:col>
      <xdr:colOff>114300</xdr:colOff>
      <xdr:row>75</xdr:row>
      <xdr:rowOff>102113</xdr:rowOff>
    </xdr:to>
    <xdr:sp macro="" textlink="">
      <xdr:nvSpPr>
        <xdr:cNvPr id="863" name="楕円 862"/>
        <xdr:cNvSpPr/>
      </xdr:nvSpPr>
      <xdr:spPr>
        <a:xfrm>
          <a:off x="22110700" y="12859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23390</xdr:rowOff>
    </xdr:from>
    <xdr:ext cx="534377" cy="259045"/>
    <xdr:sp macro="" textlink="">
      <xdr:nvSpPr>
        <xdr:cNvPr id="864" name="繰出金該当値テキスト"/>
        <xdr:cNvSpPr txBox="1"/>
      </xdr:nvSpPr>
      <xdr:spPr>
        <a:xfrm>
          <a:off x="22212300" y="12710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64,913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72</xdr:row>
      <xdr:rowOff>115418</xdr:rowOff>
    </xdr:from>
    <xdr:to>
      <xdr:col>112</xdr:col>
      <xdr:colOff>38100</xdr:colOff>
      <xdr:row>73</xdr:row>
      <xdr:rowOff>45568</xdr:rowOff>
    </xdr:to>
    <xdr:sp macro="" textlink="">
      <xdr:nvSpPr>
        <xdr:cNvPr id="865" name="楕円 864"/>
        <xdr:cNvSpPr/>
      </xdr:nvSpPr>
      <xdr:spPr>
        <a:xfrm>
          <a:off x="21272500" y="124598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71</xdr:row>
      <xdr:rowOff>62095</xdr:rowOff>
    </xdr:from>
    <xdr:ext cx="534377" cy="259045"/>
    <xdr:sp macro="" textlink="">
      <xdr:nvSpPr>
        <xdr:cNvPr id="866" name="テキスト ボックス 865"/>
        <xdr:cNvSpPr txBox="1"/>
      </xdr:nvSpPr>
      <xdr:spPr>
        <a:xfrm>
          <a:off x="21056111" y="122350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72</xdr:row>
      <xdr:rowOff>166608</xdr:rowOff>
    </xdr:from>
    <xdr:to>
      <xdr:col>107</xdr:col>
      <xdr:colOff>101600</xdr:colOff>
      <xdr:row>73</xdr:row>
      <xdr:rowOff>96758</xdr:rowOff>
    </xdr:to>
    <xdr:sp macro="" textlink="">
      <xdr:nvSpPr>
        <xdr:cNvPr id="867" name="楕円 866"/>
        <xdr:cNvSpPr/>
      </xdr:nvSpPr>
      <xdr:spPr>
        <a:xfrm>
          <a:off x="20383500" y="125110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71</xdr:row>
      <xdr:rowOff>113285</xdr:rowOff>
    </xdr:from>
    <xdr:ext cx="534377" cy="259045"/>
    <xdr:sp macro="" textlink="">
      <xdr:nvSpPr>
        <xdr:cNvPr id="868" name="テキスト ボックス 867"/>
        <xdr:cNvSpPr txBox="1"/>
      </xdr:nvSpPr>
      <xdr:spPr>
        <a:xfrm>
          <a:off x="20167111" y="122862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73</xdr:row>
      <xdr:rowOff>19210</xdr:rowOff>
    </xdr:from>
    <xdr:to>
      <xdr:col>102</xdr:col>
      <xdr:colOff>165100</xdr:colOff>
      <xdr:row>73</xdr:row>
      <xdr:rowOff>120810</xdr:rowOff>
    </xdr:to>
    <xdr:sp macro="" textlink="">
      <xdr:nvSpPr>
        <xdr:cNvPr id="869" name="楕円 868"/>
        <xdr:cNvSpPr/>
      </xdr:nvSpPr>
      <xdr:spPr>
        <a:xfrm>
          <a:off x="19494500" y="12535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71</xdr:row>
      <xdr:rowOff>137337</xdr:rowOff>
    </xdr:from>
    <xdr:ext cx="534377" cy="259045"/>
    <xdr:sp macro="" textlink="">
      <xdr:nvSpPr>
        <xdr:cNvPr id="870" name="テキスト ボックス 869"/>
        <xdr:cNvSpPr txBox="1"/>
      </xdr:nvSpPr>
      <xdr:spPr>
        <a:xfrm>
          <a:off x="19278111" y="123102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84,768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73</xdr:row>
      <xdr:rowOff>51932</xdr:rowOff>
    </xdr:from>
    <xdr:to>
      <xdr:col>98</xdr:col>
      <xdr:colOff>38100</xdr:colOff>
      <xdr:row>73</xdr:row>
      <xdr:rowOff>153532</xdr:rowOff>
    </xdr:to>
    <xdr:sp macro="" textlink="">
      <xdr:nvSpPr>
        <xdr:cNvPr id="871" name="楕円 870"/>
        <xdr:cNvSpPr/>
      </xdr:nvSpPr>
      <xdr:spPr>
        <a:xfrm>
          <a:off x="18605500" y="125677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71</xdr:row>
      <xdr:rowOff>170059</xdr:rowOff>
    </xdr:from>
    <xdr:ext cx="534377" cy="259045"/>
    <xdr:sp macro="" textlink="">
      <xdr:nvSpPr>
        <xdr:cNvPr id="872" name="テキスト ボックス 871"/>
        <xdr:cNvSpPr txBox="1"/>
      </xdr:nvSpPr>
      <xdr:spPr>
        <a:xfrm>
          <a:off x="18389111" y="123430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82,764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3" name="正方形/長方形 872"/>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4" name="正方形/長方形 873"/>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5" name="正方形/長方形 874"/>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6" name="正方形/長方形 875"/>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7" name="正方形/長方形 876"/>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8" name="正方形/長方形 877"/>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9" name="正方形/長方形 878"/>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80" name="正方形/長方形 879"/>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1" name="テキスト ボックス 880"/>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2" name="直線コネクタ 881"/>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3" name="直線コネクタ 882"/>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4" name="テキスト ボックス 883"/>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5" name="直線コネクタ 884"/>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6" name="テキスト ボックス 885"/>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7" name="前年度繰上充用金グラフ枠"/>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8" name="直線コネクタ 887"/>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9" name="前年度繰上充用金最小値テキスト"/>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0" name="直線コネクタ 889"/>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1" name="前年度繰上充用金最大値テキスト"/>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2" name="直線コネクタ 891"/>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3" name="直線コネクタ 892"/>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4" name="前年度繰上充用金平均値テキスト"/>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5" name="フローチャート: 判断 894"/>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6" name="直線コネクタ 895"/>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7" name="フローチャート: 判断 896"/>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8" name="テキスト ボックス 897"/>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9" name="直線コネクタ 898"/>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900" name="フローチャート: 判断 899"/>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1" name="テキスト ボックス 900"/>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2" name="直線コネクタ 901"/>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3" name="フローチャート: 判断 902"/>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4" name="テキスト ボックス 903"/>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5" name="フローチャート: 判断 904"/>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6" name="テキスト ボックス 905"/>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7" name="テキスト ボックス 906"/>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8" name="テキスト ボックス 907"/>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9" name="テキスト ボックス 908"/>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10" name="テキスト ボックス 909"/>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1" name="テキスト ボックス 910"/>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2" name="楕円 911"/>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3" name="前年度繰上充用金該当値テキスト"/>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4" name="楕円 913"/>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5" name="テキスト ボックス 914"/>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6" name="楕円 915"/>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7" name="テキスト ボックス 916"/>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8" name="楕円 917"/>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9" name="テキスト ボックス 918"/>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20" name="楕円 919"/>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1" name="テキスト ボックス 920"/>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2" name="正方形/長方形 921"/>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3" name="正方形/長方形 922"/>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4" name="テキスト ボックス 923"/>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類似団体と比較して、人件費、維持補修費、扶助費、補助費等、</a:t>
          </a:r>
          <a:r>
            <a:rPr kumimoji="1" lang="ja-JP" altLang="en-US" sz="1100">
              <a:solidFill>
                <a:schemeClr val="dk1"/>
              </a:solidFill>
              <a:effectLst/>
              <a:latin typeface="+mn-lt"/>
              <a:ea typeface="+mn-ea"/>
              <a:cs typeface="+mn-cs"/>
            </a:rPr>
            <a:t>繰</a:t>
          </a:r>
          <a:r>
            <a:rPr kumimoji="1" lang="ja-JP" altLang="ja-JP" sz="1100">
              <a:solidFill>
                <a:schemeClr val="dk1"/>
              </a:solidFill>
              <a:effectLst/>
              <a:latin typeface="+mn-lt"/>
              <a:ea typeface="+mn-ea"/>
              <a:cs typeface="+mn-cs"/>
            </a:rPr>
            <a:t>出金</a:t>
          </a:r>
          <a:r>
            <a:rPr kumimoji="1" lang="ja-JP" altLang="en-US" sz="1100">
              <a:solidFill>
                <a:schemeClr val="dk1"/>
              </a:solidFill>
              <a:effectLst/>
              <a:latin typeface="+mn-lt"/>
              <a:ea typeface="+mn-ea"/>
              <a:cs typeface="+mn-cs"/>
            </a:rPr>
            <a:t>、貸付金</a:t>
          </a:r>
          <a:r>
            <a:rPr kumimoji="1" lang="ja-JP" altLang="ja-JP" sz="1100">
              <a:solidFill>
                <a:schemeClr val="dk1"/>
              </a:solidFill>
              <a:effectLst/>
              <a:latin typeface="+mn-lt"/>
              <a:ea typeface="+mn-ea"/>
              <a:cs typeface="+mn-cs"/>
            </a:rPr>
            <a:t>の歳出が大きくなっている。</a:t>
          </a:r>
          <a:endParaRPr lang="ja-JP" altLang="ja-JP" sz="1400">
            <a:effectLst/>
          </a:endParaRPr>
        </a:p>
        <a:p>
          <a:r>
            <a:rPr kumimoji="1" lang="ja-JP" altLang="ja-JP" sz="1100">
              <a:solidFill>
                <a:schemeClr val="dk1"/>
              </a:solidFill>
              <a:effectLst/>
              <a:latin typeface="+mn-lt"/>
              <a:ea typeface="+mn-ea"/>
              <a:cs typeface="+mn-cs"/>
            </a:rPr>
            <a:t>人件費は、</a:t>
          </a:r>
          <a:r>
            <a:rPr kumimoji="1" lang="ja-JP" altLang="en-US" sz="1100">
              <a:solidFill>
                <a:schemeClr val="dk1"/>
              </a:solidFill>
              <a:effectLst/>
              <a:latin typeface="+mn-lt"/>
              <a:ea typeface="+mn-ea"/>
              <a:cs typeface="+mn-cs"/>
            </a:rPr>
            <a:t>小</a:t>
          </a:r>
          <a:r>
            <a:rPr kumimoji="1" lang="ja-JP" altLang="ja-JP" sz="1100">
              <a:solidFill>
                <a:schemeClr val="dk1"/>
              </a:solidFill>
              <a:effectLst/>
              <a:latin typeface="+mn-lt"/>
              <a:ea typeface="+mn-ea"/>
              <a:cs typeface="+mn-cs"/>
            </a:rPr>
            <a:t>中学校への町費支弁職員配置のための会計年度任用職員の</a:t>
          </a:r>
          <a:r>
            <a:rPr kumimoji="1" lang="ja-JP" altLang="en-US" sz="1100">
              <a:solidFill>
                <a:schemeClr val="dk1"/>
              </a:solidFill>
              <a:effectLst/>
              <a:latin typeface="+mn-lt"/>
              <a:ea typeface="+mn-ea"/>
              <a:cs typeface="+mn-cs"/>
            </a:rPr>
            <a:t>任用のほか、人事院勧告等に基づく人件費上昇の影響</a:t>
          </a:r>
          <a:r>
            <a:rPr kumimoji="1" lang="ja-JP" altLang="ja-JP" sz="1100">
              <a:solidFill>
                <a:schemeClr val="dk1"/>
              </a:solidFill>
              <a:effectLst/>
              <a:latin typeface="+mn-lt"/>
              <a:ea typeface="+mn-ea"/>
              <a:cs typeface="+mn-cs"/>
            </a:rPr>
            <a:t>から増加している。</a:t>
          </a:r>
          <a:endParaRPr lang="ja-JP" altLang="ja-JP" sz="1400">
            <a:effectLst/>
          </a:endParaRPr>
        </a:p>
        <a:p>
          <a:r>
            <a:rPr kumimoji="1" lang="ja-JP" altLang="ja-JP" sz="1100">
              <a:solidFill>
                <a:schemeClr val="dk1"/>
              </a:solidFill>
              <a:effectLst/>
              <a:latin typeface="+mn-lt"/>
              <a:ea typeface="+mn-ea"/>
              <a:cs typeface="+mn-cs"/>
            </a:rPr>
            <a:t>維持補修費は、公共施設等の老朽化に伴い増加傾向にある。</a:t>
          </a:r>
          <a:endParaRPr lang="ja-JP" altLang="ja-JP" sz="1400">
            <a:effectLst/>
          </a:endParaRPr>
        </a:p>
        <a:p>
          <a:r>
            <a:rPr kumimoji="1" lang="ja-JP" altLang="ja-JP" sz="1100">
              <a:solidFill>
                <a:schemeClr val="dk1"/>
              </a:solidFill>
              <a:effectLst/>
              <a:latin typeface="+mn-lt"/>
              <a:ea typeface="+mn-ea"/>
              <a:cs typeface="+mn-cs"/>
            </a:rPr>
            <a:t>扶助費は、各種福祉サービス単価の増傾向が続いていることによるほか、物価高騰対策事業等の実施により増加傾向にある。</a:t>
          </a:r>
          <a:endParaRPr lang="ja-JP" altLang="ja-JP" sz="1400">
            <a:effectLst/>
          </a:endParaRPr>
        </a:p>
        <a:p>
          <a:r>
            <a:rPr kumimoji="1" lang="ja-JP" altLang="en-US" sz="1100">
              <a:solidFill>
                <a:schemeClr val="dk1"/>
              </a:solidFill>
              <a:effectLst/>
              <a:latin typeface="+mn-lt"/>
              <a:ea typeface="+mn-ea"/>
              <a:cs typeface="+mn-cs"/>
            </a:rPr>
            <a:t>令和６年度から下水道事業が公営企業会計（法適用）となったことで、費用の性質が</a:t>
          </a:r>
          <a:r>
            <a:rPr kumimoji="1" lang="ja-JP" altLang="ja-JP" sz="1100">
              <a:solidFill>
                <a:schemeClr val="dk1"/>
              </a:solidFill>
              <a:effectLst/>
              <a:latin typeface="+mn-lt"/>
              <a:ea typeface="+mn-ea"/>
              <a:cs typeface="+mn-cs"/>
            </a:rPr>
            <a:t>操出金</a:t>
          </a:r>
          <a:r>
            <a:rPr kumimoji="1" lang="ja-JP" altLang="en-US" sz="1100">
              <a:solidFill>
                <a:schemeClr val="dk1"/>
              </a:solidFill>
              <a:effectLst/>
              <a:latin typeface="+mn-lt"/>
              <a:ea typeface="+mn-ea"/>
              <a:cs typeface="+mn-cs"/>
            </a:rPr>
            <a:t>から補助費等に変更となっており</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その影響が見られる。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北海道江差町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6,607
6,572
109.48
6,788,930
6,481,920
287,336
3,692,040
5,710,367</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11.9
49.0</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Ⅱ</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33</xdr:row>
      <xdr:rowOff>168927</xdr:rowOff>
    </xdr:from>
    <xdr:ext cx="531299" cy="259045"/>
    <xdr:sp macro="" textlink="">
      <xdr:nvSpPr>
        <xdr:cNvPr id="48" name="テキスト ボックス 47"/>
        <xdr:cNvSpPr txBox="1"/>
      </xdr:nvSpPr>
      <xdr:spPr>
        <a:xfrm>
          <a:off x="230701" y="582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31</xdr:row>
      <xdr:rowOff>130827</xdr:rowOff>
    </xdr:from>
    <xdr:ext cx="531299" cy="259045"/>
    <xdr:sp macro="" textlink="">
      <xdr:nvSpPr>
        <xdr:cNvPr id="50" name="テキスト ボックス 49"/>
        <xdr:cNvSpPr txBox="1"/>
      </xdr:nvSpPr>
      <xdr:spPr>
        <a:xfrm>
          <a:off x="230701" y="544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29</xdr:row>
      <xdr:rowOff>92727</xdr:rowOff>
    </xdr:from>
    <xdr:ext cx="531299" cy="259045"/>
    <xdr:sp macro="" textlink="">
      <xdr:nvSpPr>
        <xdr:cNvPr id="52" name="テキスト ボックス 51"/>
        <xdr:cNvSpPr txBox="1"/>
      </xdr:nvSpPr>
      <xdr:spPr>
        <a:xfrm>
          <a:off x="230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27</xdr:row>
      <xdr:rowOff>54627</xdr:rowOff>
    </xdr:from>
    <xdr:ext cx="531299" cy="259045"/>
    <xdr:sp macro="" textlink="">
      <xdr:nvSpPr>
        <xdr:cNvPr id="54" name="テキスト ボックス 53"/>
        <xdr:cNvSpPr txBox="1"/>
      </xdr:nvSpPr>
      <xdr:spPr>
        <a:xfrm>
          <a:off x="230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31</xdr:row>
      <xdr:rowOff>114808</xdr:rowOff>
    </xdr:from>
    <xdr:to>
      <xdr:col>24</xdr:col>
      <xdr:colOff>62865</xdr:colOff>
      <xdr:row>39</xdr:row>
      <xdr:rowOff>102489</xdr:rowOff>
    </xdr:to>
    <xdr:cxnSp macro="">
      <xdr:nvCxnSpPr>
        <xdr:cNvPr id="56" name="直線コネクタ 55"/>
        <xdr:cNvCxnSpPr/>
      </xdr:nvCxnSpPr>
      <xdr:spPr>
        <a:xfrm flipV="1">
          <a:off x="4633595" y="5429758"/>
          <a:ext cx="1270" cy="13592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39</xdr:row>
      <xdr:rowOff>106316</xdr:rowOff>
    </xdr:from>
    <xdr:ext cx="469744" cy="259045"/>
    <xdr:sp macro="" textlink="">
      <xdr:nvSpPr>
        <xdr:cNvPr id="57" name="議会費最小値テキスト"/>
        <xdr:cNvSpPr txBox="1"/>
      </xdr:nvSpPr>
      <xdr:spPr>
        <a:xfrm>
          <a:off x="4686300" y="67928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5,543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39</xdr:row>
      <xdr:rowOff>102489</xdr:rowOff>
    </xdr:from>
    <xdr:to>
      <xdr:col>24</xdr:col>
      <xdr:colOff>152400</xdr:colOff>
      <xdr:row>39</xdr:row>
      <xdr:rowOff>102489</xdr:rowOff>
    </xdr:to>
    <xdr:cxnSp macro="">
      <xdr:nvCxnSpPr>
        <xdr:cNvPr id="58" name="直線コネクタ 57"/>
        <xdr:cNvCxnSpPr/>
      </xdr:nvCxnSpPr>
      <xdr:spPr>
        <a:xfrm>
          <a:off x="4546600" y="678903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30</xdr:row>
      <xdr:rowOff>61485</xdr:rowOff>
    </xdr:from>
    <xdr:ext cx="534377" cy="259045"/>
    <xdr:sp macro="" textlink="">
      <xdr:nvSpPr>
        <xdr:cNvPr id="59" name="議会費最大値テキスト"/>
        <xdr:cNvSpPr txBox="1"/>
      </xdr:nvSpPr>
      <xdr:spPr>
        <a:xfrm>
          <a:off x="4686300" y="52049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16,246</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31</xdr:row>
      <xdr:rowOff>114808</xdr:rowOff>
    </xdr:from>
    <xdr:to>
      <xdr:col>24</xdr:col>
      <xdr:colOff>152400</xdr:colOff>
      <xdr:row>31</xdr:row>
      <xdr:rowOff>114808</xdr:rowOff>
    </xdr:to>
    <xdr:cxnSp macro="">
      <xdr:nvCxnSpPr>
        <xdr:cNvPr id="60" name="直線コネクタ 59"/>
        <xdr:cNvCxnSpPr/>
      </xdr:nvCxnSpPr>
      <xdr:spPr>
        <a:xfrm>
          <a:off x="4546600" y="54297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120142</xdr:rowOff>
    </xdr:from>
    <xdr:to>
      <xdr:col>24</xdr:col>
      <xdr:colOff>63500</xdr:colOff>
      <xdr:row>36</xdr:row>
      <xdr:rowOff>161925</xdr:rowOff>
    </xdr:to>
    <xdr:cxnSp macro="">
      <xdr:nvCxnSpPr>
        <xdr:cNvPr id="61" name="直線コネクタ 60"/>
        <xdr:cNvCxnSpPr/>
      </xdr:nvCxnSpPr>
      <xdr:spPr>
        <a:xfrm flipV="1">
          <a:off x="3797300" y="6292342"/>
          <a:ext cx="838200" cy="41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41927</xdr:rowOff>
    </xdr:from>
    <xdr:ext cx="469744" cy="259045"/>
    <xdr:sp macro="" textlink="">
      <xdr:nvSpPr>
        <xdr:cNvPr id="62" name="議会費平均値テキスト"/>
        <xdr:cNvSpPr txBox="1"/>
      </xdr:nvSpPr>
      <xdr:spPr>
        <a:xfrm>
          <a:off x="4686300" y="6042677"/>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9,850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19050</xdr:rowOff>
    </xdr:from>
    <xdr:to>
      <xdr:col>24</xdr:col>
      <xdr:colOff>114300</xdr:colOff>
      <xdr:row>36</xdr:row>
      <xdr:rowOff>120650</xdr:rowOff>
    </xdr:to>
    <xdr:sp macro="" textlink="">
      <xdr:nvSpPr>
        <xdr:cNvPr id="63" name="フローチャート: 判断 62"/>
        <xdr:cNvSpPr/>
      </xdr:nvSpPr>
      <xdr:spPr>
        <a:xfrm>
          <a:off x="4584700" y="61912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159639</xdr:rowOff>
    </xdr:from>
    <xdr:to>
      <xdr:col>19</xdr:col>
      <xdr:colOff>177800</xdr:colOff>
      <xdr:row>36</xdr:row>
      <xdr:rowOff>161925</xdr:rowOff>
    </xdr:to>
    <xdr:cxnSp macro="">
      <xdr:nvCxnSpPr>
        <xdr:cNvPr id="64" name="直線コネクタ 63"/>
        <xdr:cNvCxnSpPr/>
      </xdr:nvCxnSpPr>
      <xdr:spPr>
        <a:xfrm>
          <a:off x="2908300" y="6331839"/>
          <a:ext cx="889000" cy="2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57912</xdr:rowOff>
    </xdr:from>
    <xdr:to>
      <xdr:col>20</xdr:col>
      <xdr:colOff>38100</xdr:colOff>
      <xdr:row>36</xdr:row>
      <xdr:rowOff>159512</xdr:rowOff>
    </xdr:to>
    <xdr:sp macro="" textlink="">
      <xdr:nvSpPr>
        <xdr:cNvPr id="65" name="フローチャート: 判断 64"/>
        <xdr:cNvSpPr/>
      </xdr:nvSpPr>
      <xdr:spPr>
        <a:xfrm>
          <a:off x="3746500" y="623011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35</xdr:row>
      <xdr:rowOff>4589</xdr:rowOff>
    </xdr:from>
    <xdr:ext cx="469744" cy="259045"/>
    <xdr:sp macro="" textlink="">
      <xdr:nvSpPr>
        <xdr:cNvPr id="66" name="テキスト ボックス 65"/>
        <xdr:cNvSpPr txBox="1"/>
      </xdr:nvSpPr>
      <xdr:spPr>
        <a:xfrm>
          <a:off x="3562428" y="600533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159639</xdr:rowOff>
    </xdr:from>
    <xdr:to>
      <xdr:col>15</xdr:col>
      <xdr:colOff>50800</xdr:colOff>
      <xdr:row>37</xdr:row>
      <xdr:rowOff>35433</xdr:rowOff>
    </xdr:to>
    <xdr:cxnSp macro="">
      <xdr:nvCxnSpPr>
        <xdr:cNvPr id="67" name="直線コネクタ 66"/>
        <xdr:cNvCxnSpPr/>
      </xdr:nvCxnSpPr>
      <xdr:spPr>
        <a:xfrm flipV="1">
          <a:off x="2019300" y="6331839"/>
          <a:ext cx="889000" cy="472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84074</xdr:rowOff>
    </xdr:from>
    <xdr:to>
      <xdr:col>15</xdr:col>
      <xdr:colOff>101600</xdr:colOff>
      <xdr:row>37</xdr:row>
      <xdr:rowOff>14224</xdr:rowOff>
    </xdr:to>
    <xdr:sp macro="" textlink="">
      <xdr:nvSpPr>
        <xdr:cNvPr id="68" name="フローチャート: 判断 67"/>
        <xdr:cNvSpPr/>
      </xdr:nvSpPr>
      <xdr:spPr>
        <a:xfrm>
          <a:off x="2857500" y="62562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35</xdr:row>
      <xdr:rowOff>30751</xdr:rowOff>
    </xdr:from>
    <xdr:ext cx="469744" cy="259045"/>
    <xdr:sp macro="" textlink="">
      <xdr:nvSpPr>
        <xdr:cNvPr id="69" name="テキスト ボックス 68"/>
        <xdr:cNvSpPr txBox="1"/>
      </xdr:nvSpPr>
      <xdr:spPr>
        <a:xfrm>
          <a:off x="2673428" y="603150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37</xdr:row>
      <xdr:rowOff>35433</xdr:rowOff>
    </xdr:from>
    <xdr:to>
      <xdr:col>10</xdr:col>
      <xdr:colOff>114300</xdr:colOff>
      <xdr:row>37</xdr:row>
      <xdr:rowOff>53086</xdr:rowOff>
    </xdr:to>
    <xdr:cxnSp macro="">
      <xdr:nvCxnSpPr>
        <xdr:cNvPr id="70" name="直線コネクタ 69"/>
        <xdr:cNvCxnSpPr/>
      </xdr:nvCxnSpPr>
      <xdr:spPr>
        <a:xfrm flipV="1">
          <a:off x="1130300" y="6379083"/>
          <a:ext cx="889000" cy="17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79756</xdr:rowOff>
    </xdr:from>
    <xdr:to>
      <xdr:col>10</xdr:col>
      <xdr:colOff>165100</xdr:colOff>
      <xdr:row>37</xdr:row>
      <xdr:rowOff>9906</xdr:rowOff>
    </xdr:to>
    <xdr:sp macro="" textlink="">
      <xdr:nvSpPr>
        <xdr:cNvPr id="71" name="フローチャート: 判断 70"/>
        <xdr:cNvSpPr/>
      </xdr:nvSpPr>
      <xdr:spPr>
        <a:xfrm>
          <a:off x="1968500" y="6251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35</xdr:row>
      <xdr:rowOff>26433</xdr:rowOff>
    </xdr:from>
    <xdr:ext cx="469744" cy="259045"/>
    <xdr:sp macro="" textlink="">
      <xdr:nvSpPr>
        <xdr:cNvPr id="72" name="テキスト ボックス 71"/>
        <xdr:cNvSpPr txBox="1"/>
      </xdr:nvSpPr>
      <xdr:spPr>
        <a:xfrm>
          <a:off x="1784428" y="602718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87630</xdr:rowOff>
    </xdr:from>
    <xdr:to>
      <xdr:col>6</xdr:col>
      <xdr:colOff>38100</xdr:colOff>
      <xdr:row>37</xdr:row>
      <xdr:rowOff>17780</xdr:rowOff>
    </xdr:to>
    <xdr:sp macro="" textlink="">
      <xdr:nvSpPr>
        <xdr:cNvPr id="73" name="フローチャート: 判断 72"/>
        <xdr:cNvSpPr/>
      </xdr:nvSpPr>
      <xdr:spPr>
        <a:xfrm>
          <a:off x="1079500" y="6259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35</xdr:row>
      <xdr:rowOff>34307</xdr:rowOff>
    </xdr:from>
    <xdr:ext cx="469744" cy="259045"/>
    <xdr:sp macro="" textlink="">
      <xdr:nvSpPr>
        <xdr:cNvPr id="74" name="テキスト ボックス 73"/>
        <xdr:cNvSpPr txBox="1"/>
      </xdr:nvSpPr>
      <xdr:spPr>
        <a:xfrm>
          <a:off x="895428" y="60350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69342</xdr:rowOff>
    </xdr:from>
    <xdr:to>
      <xdr:col>24</xdr:col>
      <xdr:colOff>114300</xdr:colOff>
      <xdr:row>36</xdr:row>
      <xdr:rowOff>170942</xdr:rowOff>
    </xdr:to>
    <xdr:sp macro="" textlink="">
      <xdr:nvSpPr>
        <xdr:cNvPr id="80" name="楕円 79"/>
        <xdr:cNvSpPr/>
      </xdr:nvSpPr>
      <xdr:spPr>
        <a:xfrm>
          <a:off x="4584700" y="62415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47769</xdr:rowOff>
    </xdr:from>
    <xdr:ext cx="469744" cy="259045"/>
    <xdr:sp macro="" textlink="">
      <xdr:nvSpPr>
        <xdr:cNvPr id="81" name="議会費該当値テキスト"/>
        <xdr:cNvSpPr txBox="1"/>
      </xdr:nvSpPr>
      <xdr:spPr>
        <a:xfrm>
          <a:off x="4686300" y="62199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36</xdr:row>
      <xdr:rowOff>111125</xdr:rowOff>
    </xdr:from>
    <xdr:to>
      <xdr:col>20</xdr:col>
      <xdr:colOff>38100</xdr:colOff>
      <xdr:row>37</xdr:row>
      <xdr:rowOff>41275</xdr:rowOff>
    </xdr:to>
    <xdr:sp macro="" textlink="">
      <xdr:nvSpPr>
        <xdr:cNvPr id="82" name="楕円 81"/>
        <xdr:cNvSpPr/>
      </xdr:nvSpPr>
      <xdr:spPr>
        <a:xfrm>
          <a:off x="3746500" y="6283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37</xdr:row>
      <xdr:rowOff>32402</xdr:rowOff>
    </xdr:from>
    <xdr:ext cx="469744" cy="259045"/>
    <xdr:sp macro="" textlink="">
      <xdr:nvSpPr>
        <xdr:cNvPr id="83" name="テキスト ボックス 82"/>
        <xdr:cNvSpPr txBox="1"/>
      </xdr:nvSpPr>
      <xdr:spPr>
        <a:xfrm>
          <a:off x="3562428" y="63760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108839</xdr:rowOff>
    </xdr:from>
    <xdr:to>
      <xdr:col>15</xdr:col>
      <xdr:colOff>101600</xdr:colOff>
      <xdr:row>37</xdr:row>
      <xdr:rowOff>38989</xdr:rowOff>
    </xdr:to>
    <xdr:sp macro="" textlink="">
      <xdr:nvSpPr>
        <xdr:cNvPr id="84" name="楕円 83"/>
        <xdr:cNvSpPr/>
      </xdr:nvSpPr>
      <xdr:spPr>
        <a:xfrm>
          <a:off x="2857500" y="62810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37</xdr:row>
      <xdr:rowOff>30116</xdr:rowOff>
    </xdr:from>
    <xdr:ext cx="469744" cy="259045"/>
    <xdr:sp macro="" textlink="">
      <xdr:nvSpPr>
        <xdr:cNvPr id="85" name="テキスト ボックス 84"/>
        <xdr:cNvSpPr txBox="1"/>
      </xdr:nvSpPr>
      <xdr:spPr>
        <a:xfrm>
          <a:off x="2673428" y="637376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156083</xdr:rowOff>
    </xdr:from>
    <xdr:to>
      <xdr:col>10</xdr:col>
      <xdr:colOff>165100</xdr:colOff>
      <xdr:row>37</xdr:row>
      <xdr:rowOff>86233</xdr:rowOff>
    </xdr:to>
    <xdr:sp macro="" textlink="">
      <xdr:nvSpPr>
        <xdr:cNvPr id="86" name="楕円 85"/>
        <xdr:cNvSpPr/>
      </xdr:nvSpPr>
      <xdr:spPr>
        <a:xfrm>
          <a:off x="1968500" y="63282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37</xdr:row>
      <xdr:rowOff>77360</xdr:rowOff>
    </xdr:from>
    <xdr:ext cx="469744" cy="259045"/>
    <xdr:sp macro="" textlink="">
      <xdr:nvSpPr>
        <xdr:cNvPr id="87" name="テキスト ボックス 86"/>
        <xdr:cNvSpPr txBox="1"/>
      </xdr:nvSpPr>
      <xdr:spPr>
        <a:xfrm>
          <a:off x="1784428" y="64210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2286</xdr:rowOff>
    </xdr:from>
    <xdr:to>
      <xdr:col>6</xdr:col>
      <xdr:colOff>38100</xdr:colOff>
      <xdr:row>37</xdr:row>
      <xdr:rowOff>103886</xdr:rowOff>
    </xdr:to>
    <xdr:sp macro="" textlink="">
      <xdr:nvSpPr>
        <xdr:cNvPr id="88" name="楕円 87"/>
        <xdr:cNvSpPr/>
      </xdr:nvSpPr>
      <xdr:spPr>
        <a:xfrm>
          <a:off x="1079500" y="63459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37</xdr:row>
      <xdr:rowOff>95013</xdr:rowOff>
    </xdr:from>
    <xdr:ext cx="469744" cy="259045"/>
    <xdr:sp macro="" textlink="">
      <xdr:nvSpPr>
        <xdr:cNvPr id="89" name="テキスト ボックス 88"/>
        <xdr:cNvSpPr txBox="1"/>
      </xdr:nvSpPr>
      <xdr:spPr>
        <a:xfrm>
          <a:off x="895428" y="64386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8,632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109,706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49</xdr:row>
      <xdr:rowOff>92727</xdr:rowOff>
    </xdr:from>
    <xdr:ext cx="685572" cy="259045"/>
    <xdr:sp macro="" textlink="">
      <xdr:nvSpPr>
        <xdr:cNvPr id="109" name="テキスト ボックス 108"/>
        <xdr:cNvSpPr txBox="1"/>
      </xdr:nvSpPr>
      <xdr:spPr>
        <a:xfrm>
          <a:off x="76428" y="8493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47</xdr:row>
      <xdr:rowOff>54627</xdr:rowOff>
    </xdr:from>
    <xdr:ext cx="685572" cy="259045"/>
    <xdr:sp macro="" textlink="">
      <xdr:nvSpPr>
        <xdr:cNvPr id="111" name="テキスト ボックス 110"/>
        <xdr:cNvSpPr txBox="1"/>
      </xdr:nvSpPr>
      <xdr:spPr>
        <a:xfrm>
          <a:off x="76428" y="8112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55945</xdr:rowOff>
    </xdr:from>
    <xdr:to>
      <xdr:col>24</xdr:col>
      <xdr:colOff>62865</xdr:colOff>
      <xdr:row>58</xdr:row>
      <xdr:rowOff>105911</xdr:rowOff>
    </xdr:to>
    <xdr:cxnSp macro="">
      <xdr:nvCxnSpPr>
        <xdr:cNvPr id="113" name="直線コネクタ 112"/>
        <xdr:cNvCxnSpPr/>
      </xdr:nvCxnSpPr>
      <xdr:spPr>
        <a:xfrm flipV="1">
          <a:off x="4633595" y="8628445"/>
          <a:ext cx="1270" cy="142156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109738</xdr:rowOff>
    </xdr:from>
    <xdr:ext cx="534377" cy="259045"/>
    <xdr:sp macro="" textlink="">
      <xdr:nvSpPr>
        <xdr:cNvPr id="114" name="総務費最小値テキスト"/>
        <xdr:cNvSpPr txBox="1"/>
      </xdr:nvSpPr>
      <xdr:spPr>
        <a:xfrm>
          <a:off x="4686300" y="100538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86,606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105911</xdr:rowOff>
    </xdr:from>
    <xdr:to>
      <xdr:col>24</xdr:col>
      <xdr:colOff>152400</xdr:colOff>
      <xdr:row>58</xdr:row>
      <xdr:rowOff>105911</xdr:rowOff>
    </xdr:to>
    <xdr:cxnSp macro="">
      <xdr:nvCxnSpPr>
        <xdr:cNvPr id="115" name="直線コネクタ 114"/>
        <xdr:cNvCxnSpPr/>
      </xdr:nvCxnSpPr>
      <xdr:spPr>
        <a:xfrm>
          <a:off x="4546600" y="100500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2622</xdr:rowOff>
    </xdr:from>
    <xdr:ext cx="690189" cy="259045"/>
    <xdr:sp macro="" textlink="">
      <xdr:nvSpPr>
        <xdr:cNvPr id="116" name="総務費最大値テキスト"/>
        <xdr:cNvSpPr txBox="1"/>
      </xdr:nvSpPr>
      <xdr:spPr>
        <a:xfrm>
          <a:off x="4686300" y="8403672"/>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1,205,949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55945</xdr:rowOff>
    </xdr:from>
    <xdr:to>
      <xdr:col>24</xdr:col>
      <xdr:colOff>152400</xdr:colOff>
      <xdr:row>50</xdr:row>
      <xdr:rowOff>55945</xdr:rowOff>
    </xdr:to>
    <xdr:cxnSp macro="">
      <xdr:nvCxnSpPr>
        <xdr:cNvPr id="117" name="直線コネクタ 116"/>
        <xdr:cNvCxnSpPr/>
      </xdr:nvCxnSpPr>
      <xdr:spPr>
        <a:xfrm>
          <a:off x="4546600" y="86284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112834</xdr:rowOff>
    </xdr:from>
    <xdr:to>
      <xdr:col>24</xdr:col>
      <xdr:colOff>63500</xdr:colOff>
      <xdr:row>57</xdr:row>
      <xdr:rowOff>157087</xdr:rowOff>
    </xdr:to>
    <xdr:cxnSp macro="">
      <xdr:nvCxnSpPr>
        <xdr:cNvPr id="118" name="直線コネクタ 117"/>
        <xdr:cNvCxnSpPr/>
      </xdr:nvCxnSpPr>
      <xdr:spPr>
        <a:xfrm>
          <a:off x="3797300" y="9885484"/>
          <a:ext cx="838200" cy="442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66147</xdr:rowOff>
    </xdr:from>
    <xdr:ext cx="599010" cy="259045"/>
    <xdr:sp macro="" textlink="">
      <xdr:nvSpPr>
        <xdr:cNvPr id="119" name="総務費平均値テキスト"/>
        <xdr:cNvSpPr txBox="1"/>
      </xdr:nvSpPr>
      <xdr:spPr>
        <a:xfrm>
          <a:off x="4686300" y="9667347"/>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230,929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43270</xdr:rowOff>
    </xdr:from>
    <xdr:to>
      <xdr:col>24</xdr:col>
      <xdr:colOff>114300</xdr:colOff>
      <xdr:row>57</xdr:row>
      <xdr:rowOff>144870</xdr:rowOff>
    </xdr:to>
    <xdr:sp macro="" textlink="">
      <xdr:nvSpPr>
        <xdr:cNvPr id="120" name="フローチャート: 判断 119"/>
        <xdr:cNvSpPr/>
      </xdr:nvSpPr>
      <xdr:spPr>
        <a:xfrm>
          <a:off x="4584700" y="98159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112834</xdr:rowOff>
    </xdr:from>
    <xdr:to>
      <xdr:col>19</xdr:col>
      <xdr:colOff>177800</xdr:colOff>
      <xdr:row>58</xdr:row>
      <xdr:rowOff>51218</xdr:rowOff>
    </xdr:to>
    <xdr:cxnSp macro="">
      <xdr:nvCxnSpPr>
        <xdr:cNvPr id="121" name="直線コネクタ 120"/>
        <xdr:cNvCxnSpPr/>
      </xdr:nvCxnSpPr>
      <xdr:spPr>
        <a:xfrm flipV="1">
          <a:off x="2908300" y="9885484"/>
          <a:ext cx="889000" cy="1098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43135</xdr:rowOff>
    </xdr:from>
    <xdr:to>
      <xdr:col>20</xdr:col>
      <xdr:colOff>38100</xdr:colOff>
      <xdr:row>57</xdr:row>
      <xdr:rowOff>144735</xdr:rowOff>
    </xdr:to>
    <xdr:sp macro="" textlink="">
      <xdr:nvSpPr>
        <xdr:cNvPr id="122" name="フローチャート: 判断 121"/>
        <xdr:cNvSpPr/>
      </xdr:nvSpPr>
      <xdr:spPr>
        <a:xfrm>
          <a:off x="3746500" y="98157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55</xdr:row>
      <xdr:rowOff>161262</xdr:rowOff>
    </xdr:from>
    <xdr:ext cx="599010" cy="259045"/>
    <xdr:sp macro="" textlink="">
      <xdr:nvSpPr>
        <xdr:cNvPr id="123" name="テキスト ボックス 122"/>
        <xdr:cNvSpPr txBox="1"/>
      </xdr:nvSpPr>
      <xdr:spPr>
        <a:xfrm>
          <a:off x="3497795" y="959101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231,036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58</xdr:row>
      <xdr:rowOff>49018</xdr:rowOff>
    </xdr:from>
    <xdr:to>
      <xdr:col>15</xdr:col>
      <xdr:colOff>50800</xdr:colOff>
      <xdr:row>58</xdr:row>
      <xdr:rowOff>51218</xdr:rowOff>
    </xdr:to>
    <xdr:cxnSp macro="">
      <xdr:nvCxnSpPr>
        <xdr:cNvPr id="124" name="直線コネクタ 123"/>
        <xdr:cNvCxnSpPr/>
      </xdr:nvCxnSpPr>
      <xdr:spPr>
        <a:xfrm>
          <a:off x="2019300" y="9993118"/>
          <a:ext cx="889000" cy="22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32032</xdr:rowOff>
    </xdr:from>
    <xdr:to>
      <xdr:col>15</xdr:col>
      <xdr:colOff>101600</xdr:colOff>
      <xdr:row>57</xdr:row>
      <xdr:rowOff>133632</xdr:rowOff>
    </xdr:to>
    <xdr:sp macro="" textlink="">
      <xdr:nvSpPr>
        <xdr:cNvPr id="125" name="フローチャート: 判断 124"/>
        <xdr:cNvSpPr/>
      </xdr:nvSpPr>
      <xdr:spPr>
        <a:xfrm>
          <a:off x="2857500" y="9804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55</xdr:row>
      <xdr:rowOff>150159</xdr:rowOff>
    </xdr:from>
    <xdr:ext cx="599010" cy="259045"/>
    <xdr:sp macro="" textlink="">
      <xdr:nvSpPr>
        <xdr:cNvPr id="126" name="テキスト ボックス 125"/>
        <xdr:cNvSpPr txBox="1"/>
      </xdr:nvSpPr>
      <xdr:spPr>
        <a:xfrm>
          <a:off x="2608795" y="957990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239,778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58</xdr:row>
      <xdr:rowOff>49018</xdr:rowOff>
    </xdr:from>
    <xdr:to>
      <xdr:col>10</xdr:col>
      <xdr:colOff>114300</xdr:colOff>
      <xdr:row>58</xdr:row>
      <xdr:rowOff>93044</xdr:rowOff>
    </xdr:to>
    <xdr:cxnSp macro="">
      <xdr:nvCxnSpPr>
        <xdr:cNvPr id="127" name="直線コネクタ 126"/>
        <xdr:cNvCxnSpPr/>
      </xdr:nvCxnSpPr>
      <xdr:spPr>
        <a:xfrm flipV="1">
          <a:off x="1130300" y="9993118"/>
          <a:ext cx="889000" cy="440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53999</xdr:rowOff>
    </xdr:from>
    <xdr:to>
      <xdr:col>10</xdr:col>
      <xdr:colOff>165100</xdr:colOff>
      <xdr:row>57</xdr:row>
      <xdr:rowOff>155599</xdr:rowOff>
    </xdr:to>
    <xdr:sp macro="" textlink="">
      <xdr:nvSpPr>
        <xdr:cNvPr id="128" name="フローチャート: 判断 127"/>
        <xdr:cNvSpPr/>
      </xdr:nvSpPr>
      <xdr:spPr>
        <a:xfrm>
          <a:off x="1968500" y="98266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56</xdr:row>
      <xdr:rowOff>676</xdr:rowOff>
    </xdr:from>
    <xdr:ext cx="599010" cy="259045"/>
    <xdr:sp macro="" textlink="">
      <xdr:nvSpPr>
        <xdr:cNvPr id="129" name="テキスト ボックス 128"/>
        <xdr:cNvSpPr txBox="1"/>
      </xdr:nvSpPr>
      <xdr:spPr>
        <a:xfrm>
          <a:off x="1719795" y="96018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222,481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56</xdr:row>
      <xdr:rowOff>143100</xdr:rowOff>
    </xdr:from>
    <xdr:to>
      <xdr:col>6</xdr:col>
      <xdr:colOff>38100</xdr:colOff>
      <xdr:row>57</xdr:row>
      <xdr:rowOff>73250</xdr:rowOff>
    </xdr:to>
    <xdr:sp macro="" textlink="">
      <xdr:nvSpPr>
        <xdr:cNvPr id="130" name="フローチャート: 判断 129"/>
        <xdr:cNvSpPr/>
      </xdr:nvSpPr>
      <xdr:spPr>
        <a:xfrm>
          <a:off x="1079500" y="9744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55</xdr:row>
      <xdr:rowOff>89777</xdr:rowOff>
    </xdr:from>
    <xdr:ext cx="599010" cy="259045"/>
    <xdr:sp macro="" textlink="">
      <xdr:nvSpPr>
        <xdr:cNvPr id="131" name="テキスト ボックス 130"/>
        <xdr:cNvSpPr txBox="1"/>
      </xdr:nvSpPr>
      <xdr:spPr>
        <a:xfrm>
          <a:off x="830795" y="951952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287,323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106287</xdr:rowOff>
    </xdr:from>
    <xdr:to>
      <xdr:col>24</xdr:col>
      <xdr:colOff>114300</xdr:colOff>
      <xdr:row>58</xdr:row>
      <xdr:rowOff>36437</xdr:rowOff>
    </xdr:to>
    <xdr:sp macro="" textlink="">
      <xdr:nvSpPr>
        <xdr:cNvPr id="137" name="楕円 136"/>
        <xdr:cNvSpPr/>
      </xdr:nvSpPr>
      <xdr:spPr>
        <a:xfrm>
          <a:off x="4584700" y="98789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21698</xdr:rowOff>
    </xdr:from>
    <xdr:ext cx="599010" cy="259045"/>
    <xdr:sp macro="" textlink="">
      <xdr:nvSpPr>
        <xdr:cNvPr id="138" name="総務費該当値テキスト"/>
        <xdr:cNvSpPr txBox="1"/>
      </xdr:nvSpPr>
      <xdr:spPr>
        <a:xfrm>
          <a:off x="4686300" y="9794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181,310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62034</xdr:rowOff>
    </xdr:from>
    <xdr:to>
      <xdr:col>20</xdr:col>
      <xdr:colOff>38100</xdr:colOff>
      <xdr:row>57</xdr:row>
      <xdr:rowOff>163634</xdr:rowOff>
    </xdr:to>
    <xdr:sp macro="" textlink="">
      <xdr:nvSpPr>
        <xdr:cNvPr id="139" name="楕円 138"/>
        <xdr:cNvSpPr/>
      </xdr:nvSpPr>
      <xdr:spPr>
        <a:xfrm>
          <a:off x="3746500" y="98346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57</xdr:row>
      <xdr:rowOff>154761</xdr:rowOff>
    </xdr:from>
    <xdr:ext cx="599010" cy="259045"/>
    <xdr:sp macro="" textlink="">
      <xdr:nvSpPr>
        <xdr:cNvPr id="140" name="テキスト ボックス 139"/>
        <xdr:cNvSpPr txBox="1"/>
      </xdr:nvSpPr>
      <xdr:spPr>
        <a:xfrm>
          <a:off x="3497795" y="992741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216,154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58</xdr:row>
      <xdr:rowOff>418</xdr:rowOff>
    </xdr:from>
    <xdr:to>
      <xdr:col>15</xdr:col>
      <xdr:colOff>101600</xdr:colOff>
      <xdr:row>58</xdr:row>
      <xdr:rowOff>102018</xdr:rowOff>
    </xdr:to>
    <xdr:sp macro="" textlink="">
      <xdr:nvSpPr>
        <xdr:cNvPr id="141" name="楕円 140"/>
        <xdr:cNvSpPr/>
      </xdr:nvSpPr>
      <xdr:spPr>
        <a:xfrm>
          <a:off x="2857500" y="9944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58</xdr:row>
      <xdr:rowOff>93145</xdr:rowOff>
    </xdr:from>
    <xdr:ext cx="599010" cy="259045"/>
    <xdr:sp macro="" textlink="">
      <xdr:nvSpPr>
        <xdr:cNvPr id="142" name="テキスト ボックス 141"/>
        <xdr:cNvSpPr txBox="1"/>
      </xdr:nvSpPr>
      <xdr:spPr>
        <a:xfrm>
          <a:off x="2608795" y="100372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129,671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169668</xdr:rowOff>
    </xdr:from>
    <xdr:to>
      <xdr:col>10</xdr:col>
      <xdr:colOff>165100</xdr:colOff>
      <xdr:row>58</xdr:row>
      <xdr:rowOff>99818</xdr:rowOff>
    </xdr:to>
    <xdr:sp macro="" textlink="">
      <xdr:nvSpPr>
        <xdr:cNvPr id="143" name="楕円 142"/>
        <xdr:cNvSpPr/>
      </xdr:nvSpPr>
      <xdr:spPr>
        <a:xfrm>
          <a:off x="1968500" y="99423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58</xdr:row>
      <xdr:rowOff>90945</xdr:rowOff>
    </xdr:from>
    <xdr:ext cx="599010" cy="259045"/>
    <xdr:sp macro="" textlink="">
      <xdr:nvSpPr>
        <xdr:cNvPr id="144" name="テキスト ボックス 143"/>
        <xdr:cNvSpPr txBox="1"/>
      </xdr:nvSpPr>
      <xdr:spPr>
        <a:xfrm>
          <a:off x="1719795" y="1003504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131,403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58</xdr:row>
      <xdr:rowOff>42244</xdr:rowOff>
    </xdr:from>
    <xdr:to>
      <xdr:col>6</xdr:col>
      <xdr:colOff>38100</xdr:colOff>
      <xdr:row>58</xdr:row>
      <xdr:rowOff>143844</xdr:rowOff>
    </xdr:to>
    <xdr:sp macro="" textlink="">
      <xdr:nvSpPr>
        <xdr:cNvPr id="145" name="楕円 144"/>
        <xdr:cNvSpPr/>
      </xdr:nvSpPr>
      <xdr:spPr>
        <a:xfrm>
          <a:off x="1079500" y="99863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134971</xdr:rowOff>
    </xdr:from>
    <xdr:ext cx="534377" cy="259045"/>
    <xdr:sp macro="" textlink="">
      <xdr:nvSpPr>
        <xdr:cNvPr id="146" name="テキスト ボックス 145"/>
        <xdr:cNvSpPr txBox="1"/>
      </xdr:nvSpPr>
      <xdr:spPr>
        <a:xfrm>
          <a:off x="863111" y="10079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258,203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80</xdr:row>
      <xdr:rowOff>111777</xdr:rowOff>
    </xdr:from>
    <xdr:ext cx="248786" cy="259045"/>
    <xdr:sp macro="" textlink="">
      <xdr:nvSpPr>
        <xdr:cNvPr id="157" name="テキスト ボックス 156"/>
        <xdr:cNvSpPr txBox="1"/>
      </xdr:nvSpPr>
      <xdr:spPr>
        <a:xfrm>
          <a:off x="513214" y="1382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8" name="直線コネクタ 157"/>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83469</xdr:rowOff>
    </xdr:from>
    <xdr:to>
      <xdr:col>24</xdr:col>
      <xdr:colOff>62865</xdr:colOff>
      <xdr:row>78</xdr:row>
      <xdr:rowOff>40077</xdr:rowOff>
    </xdr:to>
    <xdr:cxnSp macro="">
      <xdr:nvCxnSpPr>
        <xdr:cNvPr id="171" name="直線コネクタ 170"/>
        <xdr:cNvCxnSpPr/>
      </xdr:nvCxnSpPr>
      <xdr:spPr>
        <a:xfrm flipV="1">
          <a:off x="4633595" y="12084969"/>
          <a:ext cx="1270" cy="13282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43904</xdr:rowOff>
    </xdr:from>
    <xdr:ext cx="599010" cy="259045"/>
    <xdr:sp macro="" textlink="">
      <xdr:nvSpPr>
        <xdr:cNvPr id="172" name="民生費最小値テキスト"/>
        <xdr:cNvSpPr txBox="1"/>
      </xdr:nvSpPr>
      <xdr:spPr>
        <a:xfrm>
          <a:off x="4686300" y="1341700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146,148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40077</xdr:rowOff>
    </xdr:from>
    <xdr:to>
      <xdr:col>24</xdr:col>
      <xdr:colOff>152400</xdr:colOff>
      <xdr:row>78</xdr:row>
      <xdr:rowOff>40077</xdr:rowOff>
    </xdr:to>
    <xdr:cxnSp macro="">
      <xdr:nvCxnSpPr>
        <xdr:cNvPr id="173" name="直線コネクタ 172"/>
        <xdr:cNvCxnSpPr/>
      </xdr:nvCxnSpPr>
      <xdr:spPr>
        <a:xfrm>
          <a:off x="4546600" y="1341317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30146</xdr:rowOff>
    </xdr:from>
    <xdr:ext cx="599010" cy="259045"/>
    <xdr:sp macro="" textlink="">
      <xdr:nvSpPr>
        <xdr:cNvPr id="174" name="民生費最大値テキスト"/>
        <xdr:cNvSpPr txBox="1"/>
      </xdr:nvSpPr>
      <xdr:spPr>
        <a:xfrm>
          <a:off x="4686300" y="1186019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494,759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83469</xdr:rowOff>
    </xdr:from>
    <xdr:to>
      <xdr:col>24</xdr:col>
      <xdr:colOff>152400</xdr:colOff>
      <xdr:row>70</xdr:row>
      <xdr:rowOff>83469</xdr:rowOff>
    </xdr:to>
    <xdr:cxnSp macro="">
      <xdr:nvCxnSpPr>
        <xdr:cNvPr id="175" name="直線コネクタ 174"/>
        <xdr:cNvCxnSpPr/>
      </xdr:nvCxnSpPr>
      <xdr:spPr>
        <a:xfrm>
          <a:off x="4546600" y="1208496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75</xdr:row>
      <xdr:rowOff>131790</xdr:rowOff>
    </xdr:from>
    <xdr:to>
      <xdr:col>24</xdr:col>
      <xdr:colOff>63500</xdr:colOff>
      <xdr:row>75</xdr:row>
      <xdr:rowOff>155964</xdr:rowOff>
    </xdr:to>
    <xdr:cxnSp macro="">
      <xdr:nvCxnSpPr>
        <xdr:cNvPr id="176" name="直線コネクタ 175"/>
        <xdr:cNvCxnSpPr/>
      </xdr:nvCxnSpPr>
      <xdr:spPr>
        <a:xfrm flipV="1">
          <a:off x="3797300" y="12990540"/>
          <a:ext cx="838200" cy="241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28346</xdr:rowOff>
    </xdr:from>
    <xdr:ext cx="599010" cy="259045"/>
    <xdr:sp macro="" textlink="">
      <xdr:nvSpPr>
        <xdr:cNvPr id="177" name="民生費平均値テキスト"/>
        <xdr:cNvSpPr txBox="1"/>
      </xdr:nvSpPr>
      <xdr:spPr>
        <a:xfrm>
          <a:off x="4686300" y="1305854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220,231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49919</xdr:rowOff>
    </xdr:from>
    <xdr:to>
      <xdr:col>24</xdr:col>
      <xdr:colOff>114300</xdr:colOff>
      <xdr:row>76</xdr:row>
      <xdr:rowOff>151519</xdr:rowOff>
    </xdr:to>
    <xdr:sp macro="" textlink="">
      <xdr:nvSpPr>
        <xdr:cNvPr id="178" name="フローチャート: 判断 177"/>
        <xdr:cNvSpPr/>
      </xdr:nvSpPr>
      <xdr:spPr>
        <a:xfrm>
          <a:off x="4584700" y="13080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75</xdr:row>
      <xdr:rowOff>155964</xdr:rowOff>
    </xdr:from>
    <xdr:to>
      <xdr:col>19</xdr:col>
      <xdr:colOff>177800</xdr:colOff>
      <xdr:row>76</xdr:row>
      <xdr:rowOff>28032</xdr:rowOff>
    </xdr:to>
    <xdr:cxnSp macro="">
      <xdr:nvCxnSpPr>
        <xdr:cNvPr id="179" name="直線コネクタ 178"/>
        <xdr:cNvCxnSpPr/>
      </xdr:nvCxnSpPr>
      <xdr:spPr>
        <a:xfrm flipV="1">
          <a:off x="2908300" y="13014714"/>
          <a:ext cx="889000" cy="4351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95999</xdr:rowOff>
    </xdr:from>
    <xdr:to>
      <xdr:col>20</xdr:col>
      <xdr:colOff>38100</xdr:colOff>
      <xdr:row>77</xdr:row>
      <xdr:rowOff>26149</xdr:rowOff>
    </xdr:to>
    <xdr:sp macro="" textlink="">
      <xdr:nvSpPr>
        <xdr:cNvPr id="180" name="フローチャート: 判断 179"/>
        <xdr:cNvSpPr/>
      </xdr:nvSpPr>
      <xdr:spPr>
        <a:xfrm>
          <a:off x="3746500" y="131261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17276</xdr:rowOff>
    </xdr:from>
    <xdr:ext cx="599010" cy="259045"/>
    <xdr:sp macro="" textlink="">
      <xdr:nvSpPr>
        <xdr:cNvPr id="181" name="テキスト ボックス 180"/>
        <xdr:cNvSpPr txBox="1"/>
      </xdr:nvSpPr>
      <xdr:spPr>
        <a:xfrm>
          <a:off x="3497795" y="132189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208,137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75</xdr:row>
      <xdr:rowOff>166213</xdr:rowOff>
    </xdr:from>
    <xdr:to>
      <xdr:col>15</xdr:col>
      <xdr:colOff>50800</xdr:colOff>
      <xdr:row>76</xdr:row>
      <xdr:rowOff>28032</xdr:rowOff>
    </xdr:to>
    <xdr:cxnSp macro="">
      <xdr:nvCxnSpPr>
        <xdr:cNvPr id="182" name="直線コネクタ 181"/>
        <xdr:cNvCxnSpPr/>
      </xdr:nvCxnSpPr>
      <xdr:spPr>
        <a:xfrm>
          <a:off x="2019300" y="13024963"/>
          <a:ext cx="889000" cy="332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148107</xdr:rowOff>
    </xdr:from>
    <xdr:to>
      <xdr:col>15</xdr:col>
      <xdr:colOff>101600</xdr:colOff>
      <xdr:row>77</xdr:row>
      <xdr:rowOff>78257</xdr:rowOff>
    </xdr:to>
    <xdr:sp macro="" textlink="">
      <xdr:nvSpPr>
        <xdr:cNvPr id="183" name="フローチャート: 判断 182"/>
        <xdr:cNvSpPr/>
      </xdr:nvSpPr>
      <xdr:spPr>
        <a:xfrm>
          <a:off x="2857500" y="1317830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77</xdr:row>
      <xdr:rowOff>69384</xdr:rowOff>
    </xdr:from>
    <xdr:ext cx="599010" cy="259045"/>
    <xdr:sp macro="" textlink="">
      <xdr:nvSpPr>
        <xdr:cNvPr id="184" name="テキスト ボックス 183"/>
        <xdr:cNvSpPr txBox="1"/>
      </xdr:nvSpPr>
      <xdr:spPr>
        <a:xfrm>
          <a:off x="2608795" y="132710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194,460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74</xdr:row>
      <xdr:rowOff>109167</xdr:rowOff>
    </xdr:from>
    <xdr:to>
      <xdr:col>10</xdr:col>
      <xdr:colOff>114300</xdr:colOff>
      <xdr:row>75</xdr:row>
      <xdr:rowOff>166213</xdr:rowOff>
    </xdr:to>
    <xdr:cxnSp macro="">
      <xdr:nvCxnSpPr>
        <xdr:cNvPr id="185" name="直線コネクタ 184"/>
        <xdr:cNvCxnSpPr/>
      </xdr:nvCxnSpPr>
      <xdr:spPr>
        <a:xfrm>
          <a:off x="1130300" y="12796467"/>
          <a:ext cx="889000" cy="2284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114934</xdr:rowOff>
    </xdr:from>
    <xdr:to>
      <xdr:col>10</xdr:col>
      <xdr:colOff>165100</xdr:colOff>
      <xdr:row>77</xdr:row>
      <xdr:rowOff>45084</xdr:rowOff>
    </xdr:to>
    <xdr:sp macro="" textlink="">
      <xdr:nvSpPr>
        <xdr:cNvPr id="186" name="フローチャート: 判断 185"/>
        <xdr:cNvSpPr/>
      </xdr:nvSpPr>
      <xdr:spPr>
        <a:xfrm>
          <a:off x="1968500" y="131451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36211</xdr:rowOff>
    </xdr:from>
    <xdr:ext cx="599010" cy="259045"/>
    <xdr:sp macro="" textlink="">
      <xdr:nvSpPr>
        <xdr:cNvPr id="187" name="テキスト ボックス 186"/>
        <xdr:cNvSpPr txBox="1"/>
      </xdr:nvSpPr>
      <xdr:spPr>
        <a:xfrm>
          <a:off x="1719795" y="132378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203,167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55194</xdr:rowOff>
    </xdr:from>
    <xdr:to>
      <xdr:col>6</xdr:col>
      <xdr:colOff>38100</xdr:colOff>
      <xdr:row>77</xdr:row>
      <xdr:rowOff>156794</xdr:rowOff>
    </xdr:to>
    <xdr:sp macro="" textlink="">
      <xdr:nvSpPr>
        <xdr:cNvPr id="188" name="フローチャート: 判断 187"/>
        <xdr:cNvSpPr/>
      </xdr:nvSpPr>
      <xdr:spPr>
        <a:xfrm>
          <a:off x="1079500" y="13256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77</xdr:row>
      <xdr:rowOff>147921</xdr:rowOff>
    </xdr:from>
    <xdr:ext cx="599010" cy="259045"/>
    <xdr:sp macro="" textlink="">
      <xdr:nvSpPr>
        <xdr:cNvPr id="189" name="テキスト ボックス 188"/>
        <xdr:cNvSpPr txBox="1"/>
      </xdr:nvSpPr>
      <xdr:spPr>
        <a:xfrm>
          <a:off x="830795" y="1334957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173,847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80990</xdr:rowOff>
    </xdr:from>
    <xdr:to>
      <xdr:col>24</xdr:col>
      <xdr:colOff>114300</xdr:colOff>
      <xdr:row>76</xdr:row>
      <xdr:rowOff>11140</xdr:rowOff>
    </xdr:to>
    <xdr:sp macro="" textlink="">
      <xdr:nvSpPr>
        <xdr:cNvPr id="195" name="楕円 194"/>
        <xdr:cNvSpPr/>
      </xdr:nvSpPr>
      <xdr:spPr>
        <a:xfrm>
          <a:off x="4584700" y="129397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103867</xdr:rowOff>
    </xdr:from>
    <xdr:ext cx="599010" cy="259045"/>
    <xdr:sp macro="" textlink="">
      <xdr:nvSpPr>
        <xdr:cNvPr id="196" name="民生費該当値テキスト"/>
        <xdr:cNvSpPr txBox="1"/>
      </xdr:nvSpPr>
      <xdr:spPr>
        <a:xfrm>
          <a:off x="4686300" y="127911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257,076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75</xdr:row>
      <xdr:rowOff>105165</xdr:rowOff>
    </xdr:from>
    <xdr:to>
      <xdr:col>20</xdr:col>
      <xdr:colOff>38100</xdr:colOff>
      <xdr:row>76</xdr:row>
      <xdr:rowOff>35316</xdr:rowOff>
    </xdr:to>
    <xdr:sp macro="" textlink="">
      <xdr:nvSpPr>
        <xdr:cNvPr id="197" name="楕円 196"/>
        <xdr:cNvSpPr/>
      </xdr:nvSpPr>
      <xdr:spPr>
        <a:xfrm>
          <a:off x="3746500" y="12963915"/>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51842</xdr:rowOff>
    </xdr:from>
    <xdr:ext cx="599010" cy="259045"/>
    <xdr:sp macro="" textlink="">
      <xdr:nvSpPr>
        <xdr:cNvPr id="198" name="テキスト ボックス 197"/>
        <xdr:cNvSpPr txBox="1"/>
      </xdr:nvSpPr>
      <xdr:spPr>
        <a:xfrm>
          <a:off x="3497795" y="1273914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250,731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75</xdr:row>
      <xdr:rowOff>148682</xdr:rowOff>
    </xdr:from>
    <xdr:to>
      <xdr:col>15</xdr:col>
      <xdr:colOff>101600</xdr:colOff>
      <xdr:row>76</xdr:row>
      <xdr:rowOff>78832</xdr:rowOff>
    </xdr:to>
    <xdr:sp macro="" textlink="">
      <xdr:nvSpPr>
        <xdr:cNvPr id="199" name="楕円 198"/>
        <xdr:cNvSpPr/>
      </xdr:nvSpPr>
      <xdr:spPr>
        <a:xfrm>
          <a:off x="2857500" y="130074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74</xdr:row>
      <xdr:rowOff>95359</xdr:rowOff>
    </xdr:from>
    <xdr:ext cx="599010" cy="259045"/>
    <xdr:sp macro="" textlink="">
      <xdr:nvSpPr>
        <xdr:cNvPr id="200" name="テキスト ボックス 199"/>
        <xdr:cNvSpPr txBox="1"/>
      </xdr:nvSpPr>
      <xdr:spPr>
        <a:xfrm>
          <a:off x="2608795" y="127826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239,309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75</xdr:row>
      <xdr:rowOff>115414</xdr:rowOff>
    </xdr:from>
    <xdr:to>
      <xdr:col>10</xdr:col>
      <xdr:colOff>165100</xdr:colOff>
      <xdr:row>76</xdr:row>
      <xdr:rowOff>45563</xdr:rowOff>
    </xdr:to>
    <xdr:sp macro="" textlink="">
      <xdr:nvSpPr>
        <xdr:cNvPr id="201" name="楕円 200"/>
        <xdr:cNvSpPr/>
      </xdr:nvSpPr>
      <xdr:spPr>
        <a:xfrm>
          <a:off x="1968500" y="12974164"/>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62091</xdr:rowOff>
    </xdr:from>
    <xdr:ext cx="599010" cy="259045"/>
    <xdr:sp macro="" textlink="">
      <xdr:nvSpPr>
        <xdr:cNvPr id="202" name="テキスト ボックス 201"/>
        <xdr:cNvSpPr txBox="1"/>
      </xdr:nvSpPr>
      <xdr:spPr>
        <a:xfrm>
          <a:off x="1719795" y="127493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248,041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74</xdr:row>
      <xdr:rowOff>58367</xdr:rowOff>
    </xdr:from>
    <xdr:to>
      <xdr:col>6</xdr:col>
      <xdr:colOff>38100</xdr:colOff>
      <xdr:row>74</xdr:row>
      <xdr:rowOff>159967</xdr:rowOff>
    </xdr:to>
    <xdr:sp macro="" textlink="">
      <xdr:nvSpPr>
        <xdr:cNvPr id="203" name="楕円 202"/>
        <xdr:cNvSpPr/>
      </xdr:nvSpPr>
      <xdr:spPr>
        <a:xfrm>
          <a:off x="1079500" y="127456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73</xdr:row>
      <xdr:rowOff>5044</xdr:rowOff>
    </xdr:from>
    <xdr:ext cx="599010" cy="259045"/>
    <xdr:sp macro="" textlink="">
      <xdr:nvSpPr>
        <xdr:cNvPr id="204" name="テキスト ボックス 203"/>
        <xdr:cNvSpPr txBox="1"/>
      </xdr:nvSpPr>
      <xdr:spPr>
        <a:xfrm>
          <a:off x="830795" y="1252089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308,014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67,453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98</xdr:row>
      <xdr:rowOff>139700</xdr:rowOff>
    </xdr:from>
    <xdr:to>
      <xdr:col>28</xdr:col>
      <xdr:colOff>114300</xdr:colOff>
      <xdr:row>98</xdr:row>
      <xdr:rowOff>139700</xdr:rowOff>
    </xdr:to>
    <xdr:cxnSp macro="">
      <xdr:nvCxnSpPr>
        <xdr:cNvPr id="215" name="直線コネクタ 214"/>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97</xdr:row>
      <xdr:rowOff>168927</xdr:rowOff>
    </xdr:from>
    <xdr:ext cx="248786" cy="259045"/>
    <xdr:sp macro="" textlink="">
      <xdr:nvSpPr>
        <xdr:cNvPr id="216" name="テキスト ボックス 215"/>
        <xdr:cNvSpPr txBox="1"/>
      </xdr:nvSpPr>
      <xdr:spPr>
        <a:xfrm>
          <a:off x="513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7" name="直線コネクタ 216"/>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95</xdr:row>
      <xdr:rowOff>54627</xdr:rowOff>
    </xdr:from>
    <xdr:ext cx="685572" cy="259045"/>
    <xdr:sp macro="" textlink="">
      <xdr:nvSpPr>
        <xdr:cNvPr id="218" name="テキスト ボックス 217"/>
        <xdr:cNvSpPr txBox="1"/>
      </xdr:nvSpPr>
      <xdr:spPr>
        <a:xfrm>
          <a:off x="76428" y="163423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19" name="直線コネクタ 218"/>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92</xdr:row>
      <xdr:rowOff>111777</xdr:rowOff>
    </xdr:from>
    <xdr:ext cx="685572" cy="259045"/>
    <xdr:sp macro="" textlink="">
      <xdr:nvSpPr>
        <xdr:cNvPr id="220" name="テキスト ボックス 219"/>
        <xdr:cNvSpPr txBox="1"/>
      </xdr:nvSpPr>
      <xdr:spPr>
        <a:xfrm>
          <a:off x="76428" y="158851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1" name="直線コネクタ 220"/>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89</xdr:row>
      <xdr:rowOff>168927</xdr:rowOff>
    </xdr:from>
    <xdr:ext cx="685572" cy="259045"/>
    <xdr:sp macro="" textlink="">
      <xdr:nvSpPr>
        <xdr:cNvPr id="222" name="テキスト ボックス 221"/>
        <xdr:cNvSpPr txBox="1"/>
      </xdr:nvSpPr>
      <xdr:spPr>
        <a:xfrm>
          <a:off x="76428" y="154279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3" name="直線コネクタ 222"/>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76428</xdr:colOff>
      <xdr:row>87</xdr:row>
      <xdr:rowOff>54627</xdr:rowOff>
    </xdr:from>
    <xdr:ext cx="685572" cy="259045"/>
    <xdr:sp macro="" textlink="">
      <xdr:nvSpPr>
        <xdr:cNvPr id="224" name="テキスト ボックス 223"/>
        <xdr:cNvSpPr txBox="1"/>
      </xdr:nvSpPr>
      <xdr:spPr>
        <a:xfrm>
          <a:off x="76428" y="14970777"/>
          <a:ext cx="68557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5" name="衛生費グラフ枠"/>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142073</xdr:rowOff>
    </xdr:from>
    <xdr:to>
      <xdr:col>24</xdr:col>
      <xdr:colOff>62865</xdr:colOff>
      <xdr:row>98</xdr:row>
      <xdr:rowOff>126842</xdr:rowOff>
    </xdr:to>
    <xdr:cxnSp macro="">
      <xdr:nvCxnSpPr>
        <xdr:cNvPr id="226" name="直線コネクタ 225"/>
        <xdr:cNvCxnSpPr/>
      </xdr:nvCxnSpPr>
      <xdr:spPr>
        <a:xfrm flipV="1">
          <a:off x="4633595" y="15744023"/>
          <a:ext cx="1270" cy="118491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98</xdr:row>
      <xdr:rowOff>130669</xdr:rowOff>
    </xdr:from>
    <xdr:ext cx="534377" cy="259045"/>
    <xdr:sp macro="" textlink="">
      <xdr:nvSpPr>
        <xdr:cNvPr id="227" name="衛生費最小値テキスト"/>
        <xdr:cNvSpPr txBox="1"/>
      </xdr:nvSpPr>
      <xdr:spPr>
        <a:xfrm>
          <a:off x="4686300" y="169327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28,125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98</xdr:row>
      <xdr:rowOff>126842</xdr:rowOff>
    </xdr:from>
    <xdr:to>
      <xdr:col>24</xdr:col>
      <xdr:colOff>152400</xdr:colOff>
      <xdr:row>98</xdr:row>
      <xdr:rowOff>126842</xdr:rowOff>
    </xdr:to>
    <xdr:cxnSp macro="">
      <xdr:nvCxnSpPr>
        <xdr:cNvPr id="228" name="直線コネクタ 227"/>
        <xdr:cNvCxnSpPr/>
      </xdr:nvCxnSpPr>
      <xdr:spPr>
        <a:xfrm>
          <a:off x="4546600" y="1692894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88750</xdr:rowOff>
    </xdr:from>
    <xdr:ext cx="690189" cy="259045"/>
    <xdr:sp macro="" textlink="">
      <xdr:nvSpPr>
        <xdr:cNvPr id="229" name="衛生費最大値テキスト"/>
        <xdr:cNvSpPr txBox="1"/>
      </xdr:nvSpPr>
      <xdr:spPr>
        <a:xfrm>
          <a:off x="4686300" y="15519250"/>
          <a:ext cx="69018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2,619,809</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91</xdr:row>
      <xdr:rowOff>142073</xdr:rowOff>
    </xdr:from>
    <xdr:to>
      <xdr:col>24</xdr:col>
      <xdr:colOff>152400</xdr:colOff>
      <xdr:row>91</xdr:row>
      <xdr:rowOff>142073</xdr:rowOff>
    </xdr:to>
    <xdr:cxnSp macro="">
      <xdr:nvCxnSpPr>
        <xdr:cNvPr id="230" name="直線コネクタ 229"/>
        <xdr:cNvCxnSpPr/>
      </xdr:nvCxnSpPr>
      <xdr:spPr>
        <a:xfrm>
          <a:off x="4546600" y="1574402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98</xdr:row>
      <xdr:rowOff>98771</xdr:rowOff>
    </xdr:from>
    <xdr:to>
      <xdr:col>24</xdr:col>
      <xdr:colOff>63500</xdr:colOff>
      <xdr:row>98</xdr:row>
      <xdr:rowOff>104632</xdr:rowOff>
    </xdr:to>
    <xdr:cxnSp macro="">
      <xdr:nvCxnSpPr>
        <xdr:cNvPr id="231" name="直線コネクタ 230"/>
        <xdr:cNvCxnSpPr/>
      </xdr:nvCxnSpPr>
      <xdr:spPr>
        <a:xfrm>
          <a:off x="3797300" y="16900871"/>
          <a:ext cx="838200" cy="58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44736</xdr:rowOff>
    </xdr:from>
    <xdr:ext cx="599010" cy="259045"/>
    <xdr:sp macro="" textlink="">
      <xdr:nvSpPr>
        <xdr:cNvPr id="232" name="衛生費平均値テキスト"/>
        <xdr:cNvSpPr txBox="1"/>
      </xdr:nvSpPr>
      <xdr:spPr>
        <a:xfrm>
          <a:off x="4686300" y="1667538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146,633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21859</xdr:rowOff>
    </xdr:from>
    <xdr:to>
      <xdr:col>24</xdr:col>
      <xdr:colOff>114300</xdr:colOff>
      <xdr:row>98</xdr:row>
      <xdr:rowOff>123459</xdr:rowOff>
    </xdr:to>
    <xdr:sp macro="" textlink="">
      <xdr:nvSpPr>
        <xdr:cNvPr id="233" name="フローチャート: 判断 232"/>
        <xdr:cNvSpPr/>
      </xdr:nvSpPr>
      <xdr:spPr>
        <a:xfrm>
          <a:off x="4584700" y="168239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98</xdr:row>
      <xdr:rowOff>98771</xdr:rowOff>
    </xdr:from>
    <xdr:to>
      <xdr:col>19</xdr:col>
      <xdr:colOff>177800</xdr:colOff>
      <xdr:row>98</xdr:row>
      <xdr:rowOff>103688</xdr:rowOff>
    </xdr:to>
    <xdr:cxnSp macro="">
      <xdr:nvCxnSpPr>
        <xdr:cNvPr id="234" name="直線コネクタ 233"/>
        <xdr:cNvCxnSpPr/>
      </xdr:nvCxnSpPr>
      <xdr:spPr>
        <a:xfrm flipV="1">
          <a:off x="2908300" y="16900871"/>
          <a:ext cx="889000" cy="49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98</xdr:row>
      <xdr:rowOff>35220</xdr:rowOff>
    </xdr:from>
    <xdr:to>
      <xdr:col>20</xdr:col>
      <xdr:colOff>38100</xdr:colOff>
      <xdr:row>98</xdr:row>
      <xdr:rowOff>136820</xdr:rowOff>
    </xdr:to>
    <xdr:sp macro="" textlink="">
      <xdr:nvSpPr>
        <xdr:cNvPr id="235" name="フローチャート: 判断 234"/>
        <xdr:cNvSpPr/>
      </xdr:nvSpPr>
      <xdr:spPr>
        <a:xfrm>
          <a:off x="3746500" y="168373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96</xdr:row>
      <xdr:rowOff>153347</xdr:rowOff>
    </xdr:from>
    <xdr:ext cx="599010" cy="259045"/>
    <xdr:sp macro="" textlink="">
      <xdr:nvSpPr>
        <xdr:cNvPr id="236" name="テキスト ボックス 235"/>
        <xdr:cNvSpPr txBox="1"/>
      </xdr:nvSpPr>
      <xdr:spPr>
        <a:xfrm>
          <a:off x="3497795" y="1661254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117,411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98</xdr:row>
      <xdr:rowOff>103688</xdr:rowOff>
    </xdr:from>
    <xdr:to>
      <xdr:col>15</xdr:col>
      <xdr:colOff>50800</xdr:colOff>
      <xdr:row>98</xdr:row>
      <xdr:rowOff>104341</xdr:rowOff>
    </xdr:to>
    <xdr:cxnSp macro="">
      <xdr:nvCxnSpPr>
        <xdr:cNvPr id="237" name="直線コネクタ 236"/>
        <xdr:cNvCxnSpPr/>
      </xdr:nvCxnSpPr>
      <xdr:spPr>
        <a:xfrm flipV="1">
          <a:off x="2019300" y="16905788"/>
          <a:ext cx="889000" cy="6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98</xdr:row>
      <xdr:rowOff>46030</xdr:rowOff>
    </xdr:from>
    <xdr:to>
      <xdr:col>15</xdr:col>
      <xdr:colOff>101600</xdr:colOff>
      <xdr:row>98</xdr:row>
      <xdr:rowOff>147630</xdr:rowOff>
    </xdr:to>
    <xdr:sp macro="" textlink="">
      <xdr:nvSpPr>
        <xdr:cNvPr id="238" name="フローチャート: 判断 237"/>
        <xdr:cNvSpPr/>
      </xdr:nvSpPr>
      <xdr:spPr>
        <a:xfrm>
          <a:off x="2857500" y="168481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164157</xdr:rowOff>
    </xdr:from>
    <xdr:ext cx="534377" cy="259045"/>
    <xdr:sp macro="" textlink="">
      <xdr:nvSpPr>
        <xdr:cNvPr id="239" name="テキスト ボックス 238"/>
        <xdr:cNvSpPr txBox="1"/>
      </xdr:nvSpPr>
      <xdr:spPr>
        <a:xfrm>
          <a:off x="2641111" y="16623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93,766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98</xdr:row>
      <xdr:rowOff>104341</xdr:rowOff>
    </xdr:from>
    <xdr:to>
      <xdr:col>10</xdr:col>
      <xdr:colOff>114300</xdr:colOff>
      <xdr:row>98</xdr:row>
      <xdr:rowOff>112020</xdr:rowOff>
    </xdr:to>
    <xdr:cxnSp macro="">
      <xdr:nvCxnSpPr>
        <xdr:cNvPr id="240" name="直線コネクタ 239"/>
        <xdr:cNvCxnSpPr/>
      </xdr:nvCxnSpPr>
      <xdr:spPr>
        <a:xfrm flipV="1">
          <a:off x="1130300" y="16906441"/>
          <a:ext cx="889000" cy="767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98</xdr:row>
      <xdr:rowOff>49363</xdr:rowOff>
    </xdr:from>
    <xdr:to>
      <xdr:col>10</xdr:col>
      <xdr:colOff>165100</xdr:colOff>
      <xdr:row>98</xdr:row>
      <xdr:rowOff>150963</xdr:rowOff>
    </xdr:to>
    <xdr:sp macro="" textlink="">
      <xdr:nvSpPr>
        <xdr:cNvPr id="241" name="フローチャート: 判断 240"/>
        <xdr:cNvSpPr/>
      </xdr:nvSpPr>
      <xdr:spPr>
        <a:xfrm>
          <a:off x="1968500" y="168514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96</xdr:row>
      <xdr:rowOff>167490</xdr:rowOff>
    </xdr:from>
    <xdr:ext cx="534377" cy="259045"/>
    <xdr:sp macro="" textlink="">
      <xdr:nvSpPr>
        <xdr:cNvPr id="242" name="テキスト ボックス 241"/>
        <xdr:cNvSpPr txBox="1"/>
      </xdr:nvSpPr>
      <xdr:spPr>
        <a:xfrm>
          <a:off x="1752111" y="166266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86,476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53803</xdr:rowOff>
    </xdr:from>
    <xdr:to>
      <xdr:col>6</xdr:col>
      <xdr:colOff>38100</xdr:colOff>
      <xdr:row>98</xdr:row>
      <xdr:rowOff>155403</xdr:rowOff>
    </xdr:to>
    <xdr:sp macro="" textlink="">
      <xdr:nvSpPr>
        <xdr:cNvPr id="243" name="フローチャート: 判断 242"/>
        <xdr:cNvSpPr/>
      </xdr:nvSpPr>
      <xdr:spPr>
        <a:xfrm>
          <a:off x="1079500" y="168559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97</xdr:row>
      <xdr:rowOff>480</xdr:rowOff>
    </xdr:from>
    <xdr:ext cx="534377" cy="259045"/>
    <xdr:sp macro="" textlink="">
      <xdr:nvSpPr>
        <xdr:cNvPr id="244" name="テキスト ボックス 243"/>
        <xdr:cNvSpPr txBox="1"/>
      </xdr:nvSpPr>
      <xdr:spPr>
        <a:xfrm>
          <a:off x="863111" y="166311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76,764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5" name="テキスト ボックス 244"/>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6" name="テキスト ボックス 245"/>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7" name="テキスト ボックス 246"/>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8" name="テキスト ボックス 247"/>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49" name="テキスト ボックス 248"/>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98</xdr:row>
      <xdr:rowOff>53832</xdr:rowOff>
    </xdr:from>
    <xdr:to>
      <xdr:col>24</xdr:col>
      <xdr:colOff>114300</xdr:colOff>
      <xdr:row>98</xdr:row>
      <xdr:rowOff>155432</xdr:rowOff>
    </xdr:to>
    <xdr:sp macro="" textlink="">
      <xdr:nvSpPr>
        <xdr:cNvPr id="250" name="楕円 249"/>
        <xdr:cNvSpPr/>
      </xdr:nvSpPr>
      <xdr:spPr>
        <a:xfrm>
          <a:off x="4584700" y="168559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98</xdr:row>
      <xdr:rowOff>286</xdr:rowOff>
    </xdr:from>
    <xdr:ext cx="534377" cy="259045"/>
    <xdr:sp macro="" textlink="">
      <xdr:nvSpPr>
        <xdr:cNvPr id="251" name="衛生費該当値テキスト"/>
        <xdr:cNvSpPr txBox="1"/>
      </xdr:nvSpPr>
      <xdr:spPr>
        <a:xfrm>
          <a:off x="4686300" y="16802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76,700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98</xdr:row>
      <xdr:rowOff>47971</xdr:rowOff>
    </xdr:from>
    <xdr:to>
      <xdr:col>20</xdr:col>
      <xdr:colOff>38100</xdr:colOff>
      <xdr:row>98</xdr:row>
      <xdr:rowOff>149571</xdr:rowOff>
    </xdr:to>
    <xdr:sp macro="" textlink="">
      <xdr:nvSpPr>
        <xdr:cNvPr id="252" name="楕円 251"/>
        <xdr:cNvSpPr/>
      </xdr:nvSpPr>
      <xdr:spPr>
        <a:xfrm>
          <a:off x="3746500" y="1685007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140698</xdr:rowOff>
    </xdr:from>
    <xdr:ext cx="534377" cy="259045"/>
    <xdr:sp macro="" textlink="">
      <xdr:nvSpPr>
        <xdr:cNvPr id="253" name="テキスト ボックス 252"/>
        <xdr:cNvSpPr txBox="1"/>
      </xdr:nvSpPr>
      <xdr:spPr>
        <a:xfrm>
          <a:off x="3530111" y="169427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98</xdr:row>
      <xdr:rowOff>52888</xdr:rowOff>
    </xdr:from>
    <xdr:to>
      <xdr:col>15</xdr:col>
      <xdr:colOff>101600</xdr:colOff>
      <xdr:row>98</xdr:row>
      <xdr:rowOff>154488</xdr:rowOff>
    </xdr:to>
    <xdr:sp macro="" textlink="">
      <xdr:nvSpPr>
        <xdr:cNvPr id="254" name="楕円 253"/>
        <xdr:cNvSpPr/>
      </xdr:nvSpPr>
      <xdr:spPr>
        <a:xfrm>
          <a:off x="2857500" y="168549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145615</xdr:rowOff>
    </xdr:from>
    <xdr:ext cx="534377" cy="259045"/>
    <xdr:sp macro="" textlink="">
      <xdr:nvSpPr>
        <xdr:cNvPr id="255" name="テキスト ボックス 254"/>
        <xdr:cNvSpPr txBox="1"/>
      </xdr:nvSpPr>
      <xdr:spPr>
        <a:xfrm>
          <a:off x="2641111" y="1694771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98</xdr:row>
      <xdr:rowOff>53541</xdr:rowOff>
    </xdr:from>
    <xdr:to>
      <xdr:col>10</xdr:col>
      <xdr:colOff>165100</xdr:colOff>
      <xdr:row>98</xdr:row>
      <xdr:rowOff>155141</xdr:rowOff>
    </xdr:to>
    <xdr:sp macro="" textlink="">
      <xdr:nvSpPr>
        <xdr:cNvPr id="256" name="楕円 255"/>
        <xdr:cNvSpPr/>
      </xdr:nvSpPr>
      <xdr:spPr>
        <a:xfrm>
          <a:off x="1968500" y="168556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98</xdr:row>
      <xdr:rowOff>146268</xdr:rowOff>
    </xdr:from>
    <xdr:ext cx="534377" cy="259045"/>
    <xdr:sp macro="" textlink="">
      <xdr:nvSpPr>
        <xdr:cNvPr id="257" name="テキスト ボックス 256"/>
        <xdr:cNvSpPr txBox="1"/>
      </xdr:nvSpPr>
      <xdr:spPr>
        <a:xfrm>
          <a:off x="1752111" y="16948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77,338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61220</xdr:rowOff>
    </xdr:from>
    <xdr:to>
      <xdr:col>6</xdr:col>
      <xdr:colOff>38100</xdr:colOff>
      <xdr:row>98</xdr:row>
      <xdr:rowOff>162820</xdr:rowOff>
    </xdr:to>
    <xdr:sp macro="" textlink="">
      <xdr:nvSpPr>
        <xdr:cNvPr id="258" name="楕円 257"/>
        <xdr:cNvSpPr/>
      </xdr:nvSpPr>
      <xdr:spPr>
        <a:xfrm>
          <a:off x="1079500" y="168633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153947</xdr:rowOff>
    </xdr:from>
    <xdr:ext cx="534377" cy="259045"/>
    <xdr:sp macro="" textlink="">
      <xdr:nvSpPr>
        <xdr:cNvPr id="259" name="テキスト ボックス 258"/>
        <xdr:cNvSpPr txBox="1"/>
      </xdr:nvSpPr>
      <xdr:spPr>
        <a:xfrm>
          <a:off x="863111" y="169560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0" name="正方形/長方形 259"/>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1" name="正方形/長方形 260"/>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2" name="正方形/長方形 261"/>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3" name="正方形/長方形 262"/>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4" name="正方形/長方形 263"/>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5" name="正方形/長方形 264"/>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6" name="正方形/長方形 265"/>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7" name="正方形/長方形 266"/>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8" name="テキスト ボックス 267"/>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69" name="直線コネクタ 268"/>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38</xdr:row>
      <xdr:rowOff>139700</xdr:rowOff>
    </xdr:from>
    <xdr:to>
      <xdr:col>59</xdr:col>
      <xdr:colOff>50800</xdr:colOff>
      <xdr:row>38</xdr:row>
      <xdr:rowOff>139700</xdr:rowOff>
    </xdr:to>
    <xdr:cxnSp macro="">
      <xdr:nvCxnSpPr>
        <xdr:cNvPr id="270" name="直線コネクタ 269"/>
        <xdr:cNvCxnSpPr/>
      </xdr:nvCxnSpPr>
      <xdr:spPr>
        <a:xfrm>
          <a:off x="6604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37</xdr:row>
      <xdr:rowOff>168927</xdr:rowOff>
    </xdr:from>
    <xdr:ext cx="248786" cy="259045"/>
    <xdr:sp macro="" textlink="">
      <xdr:nvSpPr>
        <xdr:cNvPr id="271" name="テキスト ボックス 270"/>
        <xdr:cNvSpPr txBox="1"/>
      </xdr:nvSpPr>
      <xdr:spPr>
        <a:xfrm>
          <a:off x="6355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36</xdr:row>
      <xdr:rowOff>25400</xdr:rowOff>
    </xdr:from>
    <xdr:to>
      <xdr:col>59</xdr:col>
      <xdr:colOff>50800</xdr:colOff>
      <xdr:row>36</xdr:row>
      <xdr:rowOff>25400</xdr:rowOff>
    </xdr:to>
    <xdr:cxnSp macro="">
      <xdr:nvCxnSpPr>
        <xdr:cNvPr id="272" name="直線コネクタ 271"/>
        <xdr:cNvCxnSpPr/>
      </xdr:nvCxnSpPr>
      <xdr:spPr>
        <a:xfrm>
          <a:off x="6604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35</xdr:row>
      <xdr:rowOff>54627</xdr:rowOff>
    </xdr:from>
    <xdr:ext cx="531299" cy="259045"/>
    <xdr:sp macro="" textlink="">
      <xdr:nvSpPr>
        <xdr:cNvPr id="273" name="テキスト ボックス 272"/>
        <xdr:cNvSpPr txBox="1"/>
      </xdr:nvSpPr>
      <xdr:spPr>
        <a:xfrm>
          <a:off x="6072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82550</xdr:rowOff>
    </xdr:from>
    <xdr:to>
      <xdr:col>59</xdr:col>
      <xdr:colOff>50800</xdr:colOff>
      <xdr:row>33</xdr:row>
      <xdr:rowOff>82550</xdr:rowOff>
    </xdr:to>
    <xdr:cxnSp macro="">
      <xdr:nvCxnSpPr>
        <xdr:cNvPr id="274" name="直線コネクタ 273"/>
        <xdr:cNvCxnSpPr/>
      </xdr:nvCxnSpPr>
      <xdr:spPr>
        <a:xfrm>
          <a:off x="6604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32</xdr:row>
      <xdr:rowOff>111777</xdr:rowOff>
    </xdr:from>
    <xdr:ext cx="531299" cy="259045"/>
    <xdr:sp macro="" textlink="">
      <xdr:nvSpPr>
        <xdr:cNvPr id="275" name="テキスト ボックス 274"/>
        <xdr:cNvSpPr txBox="1"/>
      </xdr:nvSpPr>
      <xdr:spPr>
        <a:xfrm>
          <a:off x="6072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139700</xdr:rowOff>
    </xdr:from>
    <xdr:to>
      <xdr:col>59</xdr:col>
      <xdr:colOff>50800</xdr:colOff>
      <xdr:row>30</xdr:row>
      <xdr:rowOff>139700</xdr:rowOff>
    </xdr:to>
    <xdr:cxnSp macro="">
      <xdr:nvCxnSpPr>
        <xdr:cNvPr id="276" name="直線コネクタ 275"/>
        <xdr:cNvCxnSpPr/>
      </xdr:nvCxnSpPr>
      <xdr:spPr>
        <a:xfrm>
          <a:off x="6604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29</xdr:row>
      <xdr:rowOff>168927</xdr:rowOff>
    </xdr:from>
    <xdr:ext cx="531299" cy="259045"/>
    <xdr:sp macro="" textlink="">
      <xdr:nvSpPr>
        <xdr:cNvPr id="277" name="テキスト ボックス 276"/>
        <xdr:cNvSpPr txBox="1"/>
      </xdr:nvSpPr>
      <xdr:spPr>
        <a:xfrm>
          <a:off x="6072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78" name="直線コネクタ 277"/>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27</xdr:row>
      <xdr:rowOff>54627</xdr:rowOff>
    </xdr:from>
    <xdr:ext cx="531299" cy="259045"/>
    <xdr:sp macro="" textlink="">
      <xdr:nvSpPr>
        <xdr:cNvPr id="279" name="テキスト ボックス 278"/>
        <xdr:cNvSpPr txBox="1"/>
      </xdr:nvSpPr>
      <xdr:spPr>
        <a:xfrm>
          <a:off x="6072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0" name="労働費グラフ枠"/>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76149</xdr:rowOff>
    </xdr:from>
    <xdr:to>
      <xdr:col>54</xdr:col>
      <xdr:colOff>189865</xdr:colOff>
      <xdr:row>38</xdr:row>
      <xdr:rowOff>139700</xdr:rowOff>
    </xdr:to>
    <xdr:cxnSp macro="">
      <xdr:nvCxnSpPr>
        <xdr:cNvPr id="281" name="直線コネクタ 280"/>
        <xdr:cNvCxnSpPr/>
      </xdr:nvCxnSpPr>
      <xdr:spPr>
        <a:xfrm flipV="1">
          <a:off x="10475595" y="5391099"/>
          <a:ext cx="1270" cy="126370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149567</xdr:rowOff>
    </xdr:from>
    <xdr:ext cx="249299" cy="259045"/>
    <xdr:sp macro="" textlink="">
      <xdr:nvSpPr>
        <xdr:cNvPr id="282" name="労働費最小値テキスト"/>
        <xdr:cNvSpPr txBox="1"/>
      </xdr:nvSpPr>
      <xdr:spPr>
        <a:xfrm>
          <a:off x="10528300" y="66646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38</xdr:row>
      <xdr:rowOff>139700</xdr:rowOff>
    </xdr:from>
    <xdr:to>
      <xdr:col>55</xdr:col>
      <xdr:colOff>88900</xdr:colOff>
      <xdr:row>38</xdr:row>
      <xdr:rowOff>139700</xdr:rowOff>
    </xdr:to>
    <xdr:cxnSp macro="">
      <xdr:nvCxnSpPr>
        <xdr:cNvPr id="283" name="直線コネクタ 282"/>
        <xdr:cNvCxnSpPr/>
      </xdr:nvCxnSpPr>
      <xdr:spPr>
        <a:xfrm>
          <a:off x="10388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30</xdr:row>
      <xdr:rowOff>22826</xdr:rowOff>
    </xdr:from>
    <xdr:ext cx="534377" cy="259045"/>
    <xdr:sp macro="" textlink="">
      <xdr:nvSpPr>
        <xdr:cNvPr id="284" name="労働費最大値テキスト"/>
        <xdr:cNvSpPr txBox="1"/>
      </xdr:nvSpPr>
      <xdr:spPr>
        <a:xfrm>
          <a:off x="10528300" y="51663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27,640</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31</xdr:row>
      <xdr:rowOff>76149</xdr:rowOff>
    </xdr:from>
    <xdr:to>
      <xdr:col>55</xdr:col>
      <xdr:colOff>88900</xdr:colOff>
      <xdr:row>31</xdr:row>
      <xdr:rowOff>76149</xdr:rowOff>
    </xdr:to>
    <xdr:cxnSp macro="">
      <xdr:nvCxnSpPr>
        <xdr:cNvPr id="285" name="直線コネクタ 284"/>
        <xdr:cNvCxnSpPr/>
      </xdr:nvCxnSpPr>
      <xdr:spPr>
        <a:xfrm>
          <a:off x="10388600" y="53910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138283</xdr:rowOff>
    </xdr:from>
    <xdr:to>
      <xdr:col>55</xdr:col>
      <xdr:colOff>0</xdr:colOff>
      <xdr:row>37</xdr:row>
      <xdr:rowOff>155611</xdr:rowOff>
    </xdr:to>
    <xdr:cxnSp macro="">
      <xdr:nvCxnSpPr>
        <xdr:cNvPr id="286" name="直線コネクタ 285"/>
        <xdr:cNvCxnSpPr/>
      </xdr:nvCxnSpPr>
      <xdr:spPr>
        <a:xfrm flipV="1">
          <a:off x="9639300" y="6481933"/>
          <a:ext cx="838200" cy="173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38</xdr:row>
      <xdr:rowOff>22567</xdr:rowOff>
    </xdr:from>
    <xdr:ext cx="378565" cy="259045"/>
    <xdr:sp macro="" textlink="">
      <xdr:nvSpPr>
        <xdr:cNvPr id="287" name="労働費平均値テキスト"/>
        <xdr:cNvSpPr txBox="1"/>
      </xdr:nvSpPr>
      <xdr:spPr>
        <a:xfrm>
          <a:off x="10528300" y="6537667"/>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44140</xdr:rowOff>
    </xdr:from>
    <xdr:to>
      <xdr:col>55</xdr:col>
      <xdr:colOff>50800</xdr:colOff>
      <xdr:row>38</xdr:row>
      <xdr:rowOff>145740</xdr:rowOff>
    </xdr:to>
    <xdr:sp macro="" textlink="">
      <xdr:nvSpPr>
        <xdr:cNvPr id="288" name="フローチャート: 判断 287"/>
        <xdr:cNvSpPr/>
      </xdr:nvSpPr>
      <xdr:spPr>
        <a:xfrm>
          <a:off x="10426700" y="6559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151313</xdr:rowOff>
    </xdr:from>
    <xdr:to>
      <xdr:col>50</xdr:col>
      <xdr:colOff>114300</xdr:colOff>
      <xdr:row>37</xdr:row>
      <xdr:rowOff>155611</xdr:rowOff>
    </xdr:to>
    <xdr:cxnSp macro="">
      <xdr:nvCxnSpPr>
        <xdr:cNvPr id="289" name="直線コネクタ 288"/>
        <xdr:cNvCxnSpPr/>
      </xdr:nvCxnSpPr>
      <xdr:spPr>
        <a:xfrm>
          <a:off x="8750300" y="6494963"/>
          <a:ext cx="889000" cy="42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47615</xdr:rowOff>
    </xdr:from>
    <xdr:to>
      <xdr:col>50</xdr:col>
      <xdr:colOff>165100</xdr:colOff>
      <xdr:row>38</xdr:row>
      <xdr:rowOff>149215</xdr:rowOff>
    </xdr:to>
    <xdr:sp macro="" textlink="">
      <xdr:nvSpPr>
        <xdr:cNvPr id="290" name="フローチャート: 判断 289"/>
        <xdr:cNvSpPr/>
      </xdr:nvSpPr>
      <xdr:spPr>
        <a:xfrm>
          <a:off x="9588500" y="656271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38</xdr:row>
      <xdr:rowOff>140342</xdr:rowOff>
    </xdr:from>
    <xdr:ext cx="378565" cy="259045"/>
    <xdr:sp macro="" textlink="">
      <xdr:nvSpPr>
        <xdr:cNvPr id="291" name="テキスト ボックス 290"/>
        <xdr:cNvSpPr txBox="1"/>
      </xdr:nvSpPr>
      <xdr:spPr>
        <a:xfrm>
          <a:off x="9450017" y="665544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151313</xdr:rowOff>
    </xdr:from>
    <xdr:to>
      <xdr:col>45</xdr:col>
      <xdr:colOff>177800</xdr:colOff>
      <xdr:row>38</xdr:row>
      <xdr:rowOff>99832</xdr:rowOff>
    </xdr:to>
    <xdr:cxnSp macro="">
      <xdr:nvCxnSpPr>
        <xdr:cNvPr id="292" name="直線コネクタ 291"/>
        <xdr:cNvCxnSpPr/>
      </xdr:nvCxnSpPr>
      <xdr:spPr>
        <a:xfrm flipV="1">
          <a:off x="7861300" y="6494963"/>
          <a:ext cx="889000" cy="11996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42723</xdr:rowOff>
    </xdr:from>
    <xdr:to>
      <xdr:col>46</xdr:col>
      <xdr:colOff>38100</xdr:colOff>
      <xdr:row>38</xdr:row>
      <xdr:rowOff>144323</xdr:rowOff>
    </xdr:to>
    <xdr:sp macro="" textlink="">
      <xdr:nvSpPr>
        <xdr:cNvPr id="293" name="フローチャート: 判断 292"/>
        <xdr:cNvSpPr/>
      </xdr:nvSpPr>
      <xdr:spPr>
        <a:xfrm>
          <a:off x="8699500" y="655782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38</xdr:row>
      <xdr:rowOff>135450</xdr:rowOff>
    </xdr:from>
    <xdr:ext cx="469744" cy="259045"/>
    <xdr:sp macro="" textlink="">
      <xdr:nvSpPr>
        <xdr:cNvPr id="294" name="テキスト ボックス 293"/>
        <xdr:cNvSpPr txBox="1"/>
      </xdr:nvSpPr>
      <xdr:spPr>
        <a:xfrm>
          <a:off x="8515428" y="66505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38</xdr:row>
      <xdr:rowOff>99832</xdr:rowOff>
    </xdr:from>
    <xdr:to>
      <xdr:col>41</xdr:col>
      <xdr:colOff>50800</xdr:colOff>
      <xdr:row>38</xdr:row>
      <xdr:rowOff>100838</xdr:rowOff>
    </xdr:to>
    <xdr:cxnSp macro="">
      <xdr:nvCxnSpPr>
        <xdr:cNvPr id="295" name="直線コネクタ 294"/>
        <xdr:cNvCxnSpPr/>
      </xdr:nvCxnSpPr>
      <xdr:spPr>
        <a:xfrm flipV="1">
          <a:off x="6972300" y="6614932"/>
          <a:ext cx="889000" cy="10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50998</xdr:rowOff>
    </xdr:from>
    <xdr:to>
      <xdr:col>41</xdr:col>
      <xdr:colOff>101600</xdr:colOff>
      <xdr:row>38</xdr:row>
      <xdr:rowOff>152598</xdr:rowOff>
    </xdr:to>
    <xdr:sp macro="" textlink="">
      <xdr:nvSpPr>
        <xdr:cNvPr id="296" name="フローチャート: 判断 295"/>
        <xdr:cNvSpPr/>
      </xdr:nvSpPr>
      <xdr:spPr>
        <a:xfrm>
          <a:off x="7810500" y="65660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38</xdr:row>
      <xdr:rowOff>143725</xdr:rowOff>
    </xdr:from>
    <xdr:ext cx="378565" cy="259045"/>
    <xdr:sp macro="" textlink="">
      <xdr:nvSpPr>
        <xdr:cNvPr id="297" name="テキスト ボックス 296"/>
        <xdr:cNvSpPr txBox="1"/>
      </xdr:nvSpPr>
      <xdr:spPr>
        <a:xfrm>
          <a:off x="7672017" y="665882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41534</xdr:rowOff>
    </xdr:from>
    <xdr:to>
      <xdr:col>36</xdr:col>
      <xdr:colOff>165100</xdr:colOff>
      <xdr:row>38</xdr:row>
      <xdr:rowOff>143134</xdr:rowOff>
    </xdr:to>
    <xdr:sp macro="" textlink="">
      <xdr:nvSpPr>
        <xdr:cNvPr id="298" name="フローチャート: 判断 297"/>
        <xdr:cNvSpPr/>
      </xdr:nvSpPr>
      <xdr:spPr>
        <a:xfrm>
          <a:off x="6921500" y="65566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36</xdr:row>
      <xdr:rowOff>159661</xdr:rowOff>
    </xdr:from>
    <xdr:ext cx="469744" cy="259045"/>
    <xdr:sp macro="" textlink="">
      <xdr:nvSpPr>
        <xdr:cNvPr id="299" name="テキスト ボックス 298"/>
        <xdr:cNvSpPr txBox="1"/>
      </xdr:nvSpPr>
      <xdr:spPr>
        <a:xfrm>
          <a:off x="6737428" y="633186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1,036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0" name="テキスト ボックス 299"/>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1" name="テキスト ボックス 300"/>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2" name="テキスト ボックス 301"/>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3" name="テキスト ボックス 302"/>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4" name="テキスト ボックス 303"/>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87483</xdr:rowOff>
    </xdr:from>
    <xdr:to>
      <xdr:col>55</xdr:col>
      <xdr:colOff>50800</xdr:colOff>
      <xdr:row>38</xdr:row>
      <xdr:rowOff>17633</xdr:rowOff>
    </xdr:to>
    <xdr:sp macro="" textlink="">
      <xdr:nvSpPr>
        <xdr:cNvPr id="305" name="楕円 304"/>
        <xdr:cNvSpPr/>
      </xdr:nvSpPr>
      <xdr:spPr>
        <a:xfrm>
          <a:off x="10426700" y="64311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36</xdr:row>
      <xdr:rowOff>110360</xdr:rowOff>
    </xdr:from>
    <xdr:ext cx="469744" cy="259045"/>
    <xdr:sp macro="" textlink="">
      <xdr:nvSpPr>
        <xdr:cNvPr id="306" name="労働費該当値テキスト"/>
        <xdr:cNvSpPr txBox="1"/>
      </xdr:nvSpPr>
      <xdr:spPr>
        <a:xfrm>
          <a:off x="10528300" y="62825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3,781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104811</xdr:rowOff>
    </xdr:from>
    <xdr:to>
      <xdr:col>50</xdr:col>
      <xdr:colOff>165100</xdr:colOff>
      <xdr:row>38</xdr:row>
      <xdr:rowOff>34961</xdr:rowOff>
    </xdr:to>
    <xdr:sp macro="" textlink="">
      <xdr:nvSpPr>
        <xdr:cNvPr id="307" name="楕円 306"/>
        <xdr:cNvSpPr/>
      </xdr:nvSpPr>
      <xdr:spPr>
        <a:xfrm>
          <a:off x="9588500" y="64484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36</xdr:row>
      <xdr:rowOff>51488</xdr:rowOff>
    </xdr:from>
    <xdr:ext cx="469744" cy="259045"/>
    <xdr:sp macro="" textlink="">
      <xdr:nvSpPr>
        <xdr:cNvPr id="308" name="テキスト ボックス 307"/>
        <xdr:cNvSpPr txBox="1"/>
      </xdr:nvSpPr>
      <xdr:spPr>
        <a:xfrm>
          <a:off x="9404428" y="62236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100513</xdr:rowOff>
    </xdr:from>
    <xdr:to>
      <xdr:col>46</xdr:col>
      <xdr:colOff>38100</xdr:colOff>
      <xdr:row>38</xdr:row>
      <xdr:rowOff>30663</xdr:rowOff>
    </xdr:to>
    <xdr:sp macro="" textlink="">
      <xdr:nvSpPr>
        <xdr:cNvPr id="309" name="楕円 308"/>
        <xdr:cNvSpPr/>
      </xdr:nvSpPr>
      <xdr:spPr>
        <a:xfrm>
          <a:off x="8699500" y="64441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36</xdr:row>
      <xdr:rowOff>47190</xdr:rowOff>
    </xdr:from>
    <xdr:ext cx="469744" cy="259045"/>
    <xdr:sp macro="" textlink="">
      <xdr:nvSpPr>
        <xdr:cNvPr id="310" name="テキスト ボックス 309"/>
        <xdr:cNvSpPr txBox="1"/>
      </xdr:nvSpPr>
      <xdr:spPr>
        <a:xfrm>
          <a:off x="8515428" y="621939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38</xdr:row>
      <xdr:rowOff>49032</xdr:rowOff>
    </xdr:from>
    <xdr:to>
      <xdr:col>41</xdr:col>
      <xdr:colOff>101600</xdr:colOff>
      <xdr:row>38</xdr:row>
      <xdr:rowOff>150632</xdr:rowOff>
    </xdr:to>
    <xdr:sp macro="" textlink="">
      <xdr:nvSpPr>
        <xdr:cNvPr id="311" name="楕円 310"/>
        <xdr:cNvSpPr/>
      </xdr:nvSpPr>
      <xdr:spPr>
        <a:xfrm>
          <a:off x="7810500" y="6564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36</xdr:row>
      <xdr:rowOff>167159</xdr:rowOff>
    </xdr:from>
    <xdr:ext cx="378565" cy="259045"/>
    <xdr:sp macro="" textlink="">
      <xdr:nvSpPr>
        <xdr:cNvPr id="312" name="テキスト ボックス 311"/>
        <xdr:cNvSpPr txBox="1"/>
      </xdr:nvSpPr>
      <xdr:spPr>
        <a:xfrm>
          <a:off x="7672017" y="6339359"/>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50038</xdr:rowOff>
    </xdr:from>
    <xdr:to>
      <xdr:col>36</xdr:col>
      <xdr:colOff>165100</xdr:colOff>
      <xdr:row>38</xdr:row>
      <xdr:rowOff>151638</xdr:rowOff>
    </xdr:to>
    <xdr:sp macro="" textlink="">
      <xdr:nvSpPr>
        <xdr:cNvPr id="313" name="楕円 312"/>
        <xdr:cNvSpPr/>
      </xdr:nvSpPr>
      <xdr:spPr>
        <a:xfrm>
          <a:off x="6921500" y="65651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38</xdr:row>
      <xdr:rowOff>142765</xdr:rowOff>
    </xdr:from>
    <xdr:ext cx="378565" cy="259045"/>
    <xdr:sp macro="" textlink="">
      <xdr:nvSpPr>
        <xdr:cNvPr id="314" name="テキスト ボックス 313"/>
        <xdr:cNvSpPr txBox="1"/>
      </xdr:nvSpPr>
      <xdr:spPr>
        <a:xfrm>
          <a:off x="6783017" y="665786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15" name="正方形/長方形 314"/>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16" name="正方形/長方形 315"/>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17" name="正方形/長方形 316"/>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18" name="正方形/長方形 317"/>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19" name="正方形/長方形 318"/>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0" name="正方形/長方形 319"/>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1" name="正方形/長方形 320"/>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27,187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2" name="正方形/長方形 321"/>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3" name="テキスト ボックス 322"/>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4" name="直線コネクタ 323"/>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25" name="直線コネクタ 324"/>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26" name="テキスト ボックス 325"/>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27" name="直線コネクタ 326"/>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56</xdr:row>
      <xdr:rowOff>35577</xdr:rowOff>
    </xdr:from>
    <xdr:ext cx="595419" cy="259045"/>
    <xdr:sp macro="" textlink="">
      <xdr:nvSpPr>
        <xdr:cNvPr id="328" name="テキスト ボックス 327"/>
        <xdr:cNvSpPr txBox="1"/>
      </xdr:nvSpPr>
      <xdr:spPr>
        <a:xfrm>
          <a:off x="6008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29" name="直線コネクタ 328"/>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0" name="テキスト ボックス 329"/>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1" name="直線コネクタ 330"/>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51</xdr:row>
      <xdr:rowOff>130827</xdr:rowOff>
    </xdr:from>
    <xdr:ext cx="595419" cy="259045"/>
    <xdr:sp macro="" textlink="">
      <xdr:nvSpPr>
        <xdr:cNvPr id="332" name="テキスト ボックス 331"/>
        <xdr:cNvSpPr txBox="1"/>
      </xdr:nvSpPr>
      <xdr:spPr>
        <a:xfrm>
          <a:off x="6008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3" name="直線コネクタ 332"/>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49</xdr:row>
      <xdr:rowOff>92727</xdr:rowOff>
    </xdr:from>
    <xdr:ext cx="595419" cy="259045"/>
    <xdr:sp macro="" textlink="">
      <xdr:nvSpPr>
        <xdr:cNvPr id="334" name="テキスト ボックス 333"/>
        <xdr:cNvSpPr txBox="1"/>
      </xdr:nvSpPr>
      <xdr:spPr>
        <a:xfrm>
          <a:off x="6008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5" name="直線コネクタ 334"/>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36" name="テキスト ボックス 335"/>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37" name="農林水産業費グラフ枠"/>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141178</xdr:rowOff>
    </xdr:from>
    <xdr:to>
      <xdr:col>54</xdr:col>
      <xdr:colOff>189865</xdr:colOff>
      <xdr:row>59</xdr:row>
      <xdr:rowOff>36757</xdr:rowOff>
    </xdr:to>
    <xdr:cxnSp macro="">
      <xdr:nvCxnSpPr>
        <xdr:cNvPr id="338" name="直線コネクタ 337"/>
        <xdr:cNvCxnSpPr/>
      </xdr:nvCxnSpPr>
      <xdr:spPr>
        <a:xfrm flipV="1">
          <a:off x="10475595" y="8885128"/>
          <a:ext cx="1270" cy="126717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40584</xdr:rowOff>
    </xdr:from>
    <xdr:ext cx="469744" cy="259045"/>
    <xdr:sp macro="" textlink="">
      <xdr:nvSpPr>
        <xdr:cNvPr id="339" name="農林水産業費最小値テキスト"/>
        <xdr:cNvSpPr txBox="1"/>
      </xdr:nvSpPr>
      <xdr:spPr>
        <a:xfrm>
          <a:off x="10528300" y="1015613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36757</xdr:rowOff>
    </xdr:from>
    <xdr:to>
      <xdr:col>55</xdr:col>
      <xdr:colOff>88900</xdr:colOff>
      <xdr:row>59</xdr:row>
      <xdr:rowOff>36757</xdr:rowOff>
    </xdr:to>
    <xdr:cxnSp macro="">
      <xdr:nvCxnSpPr>
        <xdr:cNvPr id="340" name="直線コネクタ 339"/>
        <xdr:cNvCxnSpPr/>
      </xdr:nvCxnSpPr>
      <xdr:spPr>
        <a:xfrm>
          <a:off x="10388600" y="101523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50</xdr:row>
      <xdr:rowOff>87855</xdr:rowOff>
    </xdr:from>
    <xdr:ext cx="599010" cy="259045"/>
    <xdr:sp macro="" textlink="">
      <xdr:nvSpPr>
        <xdr:cNvPr id="341" name="農林水産業費最大値テキスト"/>
        <xdr:cNvSpPr txBox="1"/>
      </xdr:nvSpPr>
      <xdr:spPr>
        <a:xfrm>
          <a:off x="10528300" y="866035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334,612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141178</xdr:rowOff>
    </xdr:from>
    <xdr:to>
      <xdr:col>55</xdr:col>
      <xdr:colOff>88900</xdr:colOff>
      <xdr:row>51</xdr:row>
      <xdr:rowOff>141178</xdr:rowOff>
    </xdr:to>
    <xdr:cxnSp macro="">
      <xdr:nvCxnSpPr>
        <xdr:cNvPr id="342" name="直線コネクタ 341"/>
        <xdr:cNvCxnSpPr/>
      </xdr:nvCxnSpPr>
      <xdr:spPr>
        <a:xfrm>
          <a:off x="10388600" y="88851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58</xdr:row>
      <xdr:rowOff>64312</xdr:rowOff>
    </xdr:from>
    <xdr:to>
      <xdr:col>55</xdr:col>
      <xdr:colOff>0</xdr:colOff>
      <xdr:row>58</xdr:row>
      <xdr:rowOff>77334</xdr:rowOff>
    </xdr:to>
    <xdr:cxnSp macro="">
      <xdr:nvCxnSpPr>
        <xdr:cNvPr id="343" name="直線コネクタ 342"/>
        <xdr:cNvCxnSpPr/>
      </xdr:nvCxnSpPr>
      <xdr:spPr>
        <a:xfrm flipV="1">
          <a:off x="9639300" y="10008412"/>
          <a:ext cx="838200" cy="1302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152769</xdr:rowOff>
    </xdr:from>
    <xdr:ext cx="534377" cy="259045"/>
    <xdr:sp macro="" textlink="">
      <xdr:nvSpPr>
        <xdr:cNvPr id="344" name="農林水産業費平均値テキスト"/>
        <xdr:cNvSpPr txBox="1"/>
      </xdr:nvSpPr>
      <xdr:spPr>
        <a:xfrm>
          <a:off x="10528300" y="975396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129892</xdr:rowOff>
    </xdr:from>
    <xdr:to>
      <xdr:col>55</xdr:col>
      <xdr:colOff>50800</xdr:colOff>
      <xdr:row>58</xdr:row>
      <xdr:rowOff>60042</xdr:rowOff>
    </xdr:to>
    <xdr:sp macro="" textlink="">
      <xdr:nvSpPr>
        <xdr:cNvPr id="345" name="フローチャート: 判断 344"/>
        <xdr:cNvSpPr/>
      </xdr:nvSpPr>
      <xdr:spPr>
        <a:xfrm>
          <a:off x="10426700" y="9902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58</xdr:row>
      <xdr:rowOff>56348</xdr:rowOff>
    </xdr:from>
    <xdr:to>
      <xdr:col>50</xdr:col>
      <xdr:colOff>114300</xdr:colOff>
      <xdr:row>58</xdr:row>
      <xdr:rowOff>77334</xdr:rowOff>
    </xdr:to>
    <xdr:cxnSp macro="">
      <xdr:nvCxnSpPr>
        <xdr:cNvPr id="346" name="直線コネクタ 345"/>
        <xdr:cNvCxnSpPr/>
      </xdr:nvCxnSpPr>
      <xdr:spPr>
        <a:xfrm>
          <a:off x="8750300" y="10000448"/>
          <a:ext cx="889000" cy="209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139885</xdr:rowOff>
    </xdr:from>
    <xdr:to>
      <xdr:col>50</xdr:col>
      <xdr:colOff>165100</xdr:colOff>
      <xdr:row>58</xdr:row>
      <xdr:rowOff>70035</xdr:rowOff>
    </xdr:to>
    <xdr:sp macro="" textlink="">
      <xdr:nvSpPr>
        <xdr:cNvPr id="347" name="フローチャート: 判断 346"/>
        <xdr:cNvSpPr/>
      </xdr:nvSpPr>
      <xdr:spPr>
        <a:xfrm>
          <a:off x="9588500" y="991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86562</xdr:rowOff>
    </xdr:from>
    <xdr:ext cx="534377" cy="259045"/>
    <xdr:sp macro="" textlink="">
      <xdr:nvSpPr>
        <xdr:cNvPr id="348" name="テキスト ボックス 347"/>
        <xdr:cNvSpPr txBox="1"/>
      </xdr:nvSpPr>
      <xdr:spPr>
        <a:xfrm>
          <a:off x="9372111" y="96877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51,618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58</xdr:row>
      <xdr:rowOff>56348</xdr:rowOff>
    </xdr:from>
    <xdr:to>
      <xdr:col>45</xdr:col>
      <xdr:colOff>177800</xdr:colOff>
      <xdr:row>58</xdr:row>
      <xdr:rowOff>91999</xdr:rowOff>
    </xdr:to>
    <xdr:cxnSp macro="">
      <xdr:nvCxnSpPr>
        <xdr:cNvPr id="349" name="直線コネクタ 348"/>
        <xdr:cNvCxnSpPr/>
      </xdr:nvCxnSpPr>
      <xdr:spPr>
        <a:xfrm flipV="1">
          <a:off x="7861300" y="10000448"/>
          <a:ext cx="889000" cy="3565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155026</xdr:rowOff>
    </xdr:from>
    <xdr:to>
      <xdr:col>46</xdr:col>
      <xdr:colOff>38100</xdr:colOff>
      <xdr:row>58</xdr:row>
      <xdr:rowOff>85176</xdr:rowOff>
    </xdr:to>
    <xdr:sp macro="" textlink="">
      <xdr:nvSpPr>
        <xdr:cNvPr id="350" name="フローチャート: 判断 349"/>
        <xdr:cNvSpPr/>
      </xdr:nvSpPr>
      <xdr:spPr>
        <a:xfrm>
          <a:off x="8699500" y="99276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56</xdr:row>
      <xdr:rowOff>101703</xdr:rowOff>
    </xdr:from>
    <xdr:ext cx="534377" cy="259045"/>
    <xdr:sp macro="" textlink="">
      <xdr:nvSpPr>
        <xdr:cNvPr id="351" name="テキスト ボックス 350"/>
        <xdr:cNvSpPr txBox="1"/>
      </xdr:nvSpPr>
      <xdr:spPr>
        <a:xfrm>
          <a:off x="8483111" y="97029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58</xdr:row>
      <xdr:rowOff>61061</xdr:rowOff>
    </xdr:from>
    <xdr:to>
      <xdr:col>41</xdr:col>
      <xdr:colOff>50800</xdr:colOff>
      <xdr:row>58</xdr:row>
      <xdr:rowOff>91999</xdr:rowOff>
    </xdr:to>
    <xdr:cxnSp macro="">
      <xdr:nvCxnSpPr>
        <xdr:cNvPr id="352" name="直線コネクタ 351"/>
        <xdr:cNvCxnSpPr/>
      </xdr:nvCxnSpPr>
      <xdr:spPr>
        <a:xfrm>
          <a:off x="6972300" y="10005161"/>
          <a:ext cx="889000" cy="309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143189</xdr:rowOff>
    </xdr:from>
    <xdr:to>
      <xdr:col>41</xdr:col>
      <xdr:colOff>101600</xdr:colOff>
      <xdr:row>58</xdr:row>
      <xdr:rowOff>73339</xdr:rowOff>
    </xdr:to>
    <xdr:sp macro="" textlink="">
      <xdr:nvSpPr>
        <xdr:cNvPr id="353" name="フローチャート: 判断 352"/>
        <xdr:cNvSpPr/>
      </xdr:nvSpPr>
      <xdr:spPr>
        <a:xfrm>
          <a:off x="7810500" y="99158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56</xdr:row>
      <xdr:rowOff>89866</xdr:rowOff>
    </xdr:from>
    <xdr:ext cx="534377" cy="259045"/>
    <xdr:sp macro="" textlink="">
      <xdr:nvSpPr>
        <xdr:cNvPr id="354" name="テキスト ボックス 353"/>
        <xdr:cNvSpPr txBox="1"/>
      </xdr:nvSpPr>
      <xdr:spPr>
        <a:xfrm>
          <a:off x="7594111" y="969106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50,751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166453</xdr:rowOff>
    </xdr:from>
    <xdr:to>
      <xdr:col>36</xdr:col>
      <xdr:colOff>165100</xdr:colOff>
      <xdr:row>58</xdr:row>
      <xdr:rowOff>96603</xdr:rowOff>
    </xdr:to>
    <xdr:sp macro="" textlink="">
      <xdr:nvSpPr>
        <xdr:cNvPr id="355" name="フローチャート: 判断 354"/>
        <xdr:cNvSpPr/>
      </xdr:nvSpPr>
      <xdr:spPr>
        <a:xfrm>
          <a:off x="6921500" y="993910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113130</xdr:rowOff>
    </xdr:from>
    <xdr:ext cx="534377" cy="259045"/>
    <xdr:sp macro="" textlink="">
      <xdr:nvSpPr>
        <xdr:cNvPr id="356" name="テキスト ボックス 355"/>
        <xdr:cNvSpPr txBox="1"/>
      </xdr:nvSpPr>
      <xdr:spPr>
        <a:xfrm>
          <a:off x="6705111" y="971433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44,645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57" name="テキスト ボックス 356"/>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58" name="テキスト ボックス 357"/>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59" name="テキスト ボックス 358"/>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0" name="テキスト ボックス 359"/>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1" name="テキスト ボックス 360"/>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13512</xdr:rowOff>
    </xdr:from>
    <xdr:to>
      <xdr:col>55</xdr:col>
      <xdr:colOff>50800</xdr:colOff>
      <xdr:row>58</xdr:row>
      <xdr:rowOff>115112</xdr:rowOff>
    </xdr:to>
    <xdr:sp macro="" textlink="">
      <xdr:nvSpPr>
        <xdr:cNvPr id="362" name="楕円 361"/>
        <xdr:cNvSpPr/>
      </xdr:nvSpPr>
      <xdr:spPr>
        <a:xfrm>
          <a:off x="10426700" y="99576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57</xdr:row>
      <xdr:rowOff>163389</xdr:rowOff>
    </xdr:from>
    <xdr:ext cx="534377" cy="259045"/>
    <xdr:sp macro="" textlink="">
      <xdr:nvSpPr>
        <xdr:cNvPr id="363" name="農林水産業費該当値テキスト"/>
        <xdr:cNvSpPr txBox="1"/>
      </xdr:nvSpPr>
      <xdr:spPr>
        <a:xfrm>
          <a:off x="10528300" y="99360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39,787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26534</xdr:rowOff>
    </xdr:from>
    <xdr:to>
      <xdr:col>50</xdr:col>
      <xdr:colOff>165100</xdr:colOff>
      <xdr:row>58</xdr:row>
      <xdr:rowOff>128134</xdr:rowOff>
    </xdr:to>
    <xdr:sp macro="" textlink="">
      <xdr:nvSpPr>
        <xdr:cNvPr id="364" name="楕円 363"/>
        <xdr:cNvSpPr/>
      </xdr:nvSpPr>
      <xdr:spPr>
        <a:xfrm>
          <a:off x="9588500" y="99706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58</xdr:row>
      <xdr:rowOff>119261</xdr:rowOff>
    </xdr:from>
    <xdr:ext cx="534377" cy="259045"/>
    <xdr:sp macro="" textlink="">
      <xdr:nvSpPr>
        <xdr:cNvPr id="365" name="テキスト ボックス 364"/>
        <xdr:cNvSpPr txBox="1"/>
      </xdr:nvSpPr>
      <xdr:spPr>
        <a:xfrm>
          <a:off x="9372111" y="100633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5548</xdr:rowOff>
    </xdr:from>
    <xdr:to>
      <xdr:col>46</xdr:col>
      <xdr:colOff>38100</xdr:colOff>
      <xdr:row>58</xdr:row>
      <xdr:rowOff>107148</xdr:rowOff>
    </xdr:to>
    <xdr:sp macro="" textlink="">
      <xdr:nvSpPr>
        <xdr:cNvPr id="366" name="楕円 365"/>
        <xdr:cNvSpPr/>
      </xdr:nvSpPr>
      <xdr:spPr>
        <a:xfrm>
          <a:off x="8699500" y="99496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58</xdr:row>
      <xdr:rowOff>98275</xdr:rowOff>
    </xdr:from>
    <xdr:ext cx="534377" cy="259045"/>
    <xdr:sp macro="" textlink="">
      <xdr:nvSpPr>
        <xdr:cNvPr id="367" name="テキスト ボックス 366"/>
        <xdr:cNvSpPr txBox="1"/>
      </xdr:nvSpPr>
      <xdr:spPr>
        <a:xfrm>
          <a:off x="8483111" y="100423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41,877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41199</xdr:rowOff>
    </xdr:from>
    <xdr:to>
      <xdr:col>41</xdr:col>
      <xdr:colOff>101600</xdr:colOff>
      <xdr:row>58</xdr:row>
      <xdr:rowOff>142799</xdr:rowOff>
    </xdr:to>
    <xdr:sp macro="" textlink="">
      <xdr:nvSpPr>
        <xdr:cNvPr id="368" name="楕円 367"/>
        <xdr:cNvSpPr/>
      </xdr:nvSpPr>
      <xdr:spPr>
        <a:xfrm>
          <a:off x="7810500" y="998529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58</xdr:row>
      <xdr:rowOff>133926</xdr:rowOff>
    </xdr:from>
    <xdr:ext cx="534377" cy="259045"/>
    <xdr:sp macro="" textlink="">
      <xdr:nvSpPr>
        <xdr:cNvPr id="369" name="テキスト ボックス 368"/>
        <xdr:cNvSpPr txBox="1"/>
      </xdr:nvSpPr>
      <xdr:spPr>
        <a:xfrm>
          <a:off x="7594111" y="10078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32,520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10261</xdr:rowOff>
    </xdr:from>
    <xdr:to>
      <xdr:col>36</xdr:col>
      <xdr:colOff>165100</xdr:colOff>
      <xdr:row>58</xdr:row>
      <xdr:rowOff>111861</xdr:rowOff>
    </xdr:to>
    <xdr:sp macro="" textlink="">
      <xdr:nvSpPr>
        <xdr:cNvPr id="370" name="楕円 369"/>
        <xdr:cNvSpPr/>
      </xdr:nvSpPr>
      <xdr:spPr>
        <a:xfrm>
          <a:off x="6921500" y="995436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58</xdr:row>
      <xdr:rowOff>102988</xdr:rowOff>
    </xdr:from>
    <xdr:ext cx="534377" cy="259045"/>
    <xdr:sp macro="" textlink="">
      <xdr:nvSpPr>
        <xdr:cNvPr id="371" name="テキスト ボックス 370"/>
        <xdr:cNvSpPr txBox="1"/>
      </xdr:nvSpPr>
      <xdr:spPr>
        <a:xfrm>
          <a:off x="6705111" y="100470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40,640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2" name="正方形/長方形 371"/>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3" name="正方形/長方形 372"/>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4" name="正方形/長方形 373"/>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5" name="正方形/長方形 374"/>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76" name="正方形/長方形 375"/>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77" name="正方形/長方形 376"/>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78" name="正方形/長方形 377"/>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41,310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79" name="正方形/長方形 378"/>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0" name="テキスト ボックス 379"/>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1" name="直線コネクタ 380"/>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2" name="直線コネクタ 381"/>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3" name="テキスト ボックス 382"/>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4" name="直線コネクタ 383"/>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76</xdr:row>
      <xdr:rowOff>35577</xdr:rowOff>
    </xdr:from>
    <xdr:ext cx="595419" cy="259045"/>
    <xdr:sp macro="" textlink="">
      <xdr:nvSpPr>
        <xdr:cNvPr id="385" name="テキスト ボックス 384"/>
        <xdr:cNvSpPr txBox="1"/>
      </xdr:nvSpPr>
      <xdr:spPr>
        <a:xfrm>
          <a:off x="6008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86" name="直線コネクタ 385"/>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73</xdr:row>
      <xdr:rowOff>168927</xdr:rowOff>
    </xdr:from>
    <xdr:ext cx="595419" cy="259045"/>
    <xdr:sp macro="" textlink="">
      <xdr:nvSpPr>
        <xdr:cNvPr id="387" name="テキスト ボックス 386"/>
        <xdr:cNvSpPr txBox="1"/>
      </xdr:nvSpPr>
      <xdr:spPr>
        <a:xfrm>
          <a:off x="6008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88" name="直線コネクタ 387"/>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71</xdr:row>
      <xdr:rowOff>130827</xdr:rowOff>
    </xdr:from>
    <xdr:ext cx="595419" cy="259045"/>
    <xdr:sp macro="" textlink="">
      <xdr:nvSpPr>
        <xdr:cNvPr id="389" name="テキスト ボックス 388"/>
        <xdr:cNvSpPr txBox="1"/>
      </xdr:nvSpPr>
      <xdr:spPr>
        <a:xfrm>
          <a:off x="6008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0" name="直線コネクタ 389"/>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69</xdr:row>
      <xdr:rowOff>92727</xdr:rowOff>
    </xdr:from>
    <xdr:ext cx="595419" cy="259045"/>
    <xdr:sp macro="" textlink="">
      <xdr:nvSpPr>
        <xdr:cNvPr id="391" name="テキスト ボックス 390"/>
        <xdr:cNvSpPr txBox="1"/>
      </xdr:nvSpPr>
      <xdr:spPr>
        <a:xfrm>
          <a:off x="6008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2" name="直線コネクタ 391"/>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3" name="テキスト ボックス 392"/>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4" name="商工費グラフ枠"/>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18648</xdr:rowOff>
    </xdr:from>
    <xdr:to>
      <xdr:col>54</xdr:col>
      <xdr:colOff>189865</xdr:colOff>
      <xdr:row>79</xdr:row>
      <xdr:rowOff>40571</xdr:rowOff>
    </xdr:to>
    <xdr:cxnSp macro="">
      <xdr:nvCxnSpPr>
        <xdr:cNvPr id="395" name="直線コネクタ 394"/>
        <xdr:cNvCxnSpPr/>
      </xdr:nvCxnSpPr>
      <xdr:spPr>
        <a:xfrm flipV="1">
          <a:off x="10475595" y="12020148"/>
          <a:ext cx="1270" cy="156497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44398</xdr:rowOff>
    </xdr:from>
    <xdr:ext cx="469744" cy="259045"/>
    <xdr:sp macro="" textlink="">
      <xdr:nvSpPr>
        <xdr:cNvPr id="396" name="商工費最小値テキスト"/>
        <xdr:cNvSpPr txBox="1"/>
      </xdr:nvSpPr>
      <xdr:spPr>
        <a:xfrm>
          <a:off x="10528300" y="1358894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40571</xdr:rowOff>
    </xdr:from>
    <xdr:to>
      <xdr:col>55</xdr:col>
      <xdr:colOff>88900</xdr:colOff>
      <xdr:row>79</xdr:row>
      <xdr:rowOff>40571</xdr:rowOff>
    </xdr:to>
    <xdr:cxnSp macro="">
      <xdr:nvCxnSpPr>
        <xdr:cNvPr id="397" name="直線コネクタ 396"/>
        <xdr:cNvCxnSpPr/>
      </xdr:nvCxnSpPr>
      <xdr:spPr>
        <a:xfrm>
          <a:off x="10388600" y="13585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68</xdr:row>
      <xdr:rowOff>136775</xdr:rowOff>
    </xdr:from>
    <xdr:ext cx="599010" cy="259045"/>
    <xdr:sp macro="" textlink="">
      <xdr:nvSpPr>
        <xdr:cNvPr id="398" name="商工費最大値テキスト"/>
        <xdr:cNvSpPr txBox="1"/>
      </xdr:nvSpPr>
      <xdr:spPr>
        <a:xfrm>
          <a:off x="10528300" y="1179537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411,772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18648</xdr:rowOff>
    </xdr:from>
    <xdr:to>
      <xdr:col>55</xdr:col>
      <xdr:colOff>88900</xdr:colOff>
      <xdr:row>70</xdr:row>
      <xdr:rowOff>18648</xdr:rowOff>
    </xdr:to>
    <xdr:cxnSp macro="">
      <xdr:nvCxnSpPr>
        <xdr:cNvPr id="399" name="直線コネクタ 398"/>
        <xdr:cNvCxnSpPr/>
      </xdr:nvCxnSpPr>
      <xdr:spPr>
        <a:xfrm>
          <a:off x="10388600" y="1202014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154060</xdr:rowOff>
    </xdr:from>
    <xdr:to>
      <xdr:col>55</xdr:col>
      <xdr:colOff>0</xdr:colOff>
      <xdr:row>78</xdr:row>
      <xdr:rowOff>18390</xdr:rowOff>
    </xdr:to>
    <xdr:cxnSp macro="">
      <xdr:nvCxnSpPr>
        <xdr:cNvPr id="400" name="直線コネクタ 399"/>
        <xdr:cNvCxnSpPr/>
      </xdr:nvCxnSpPr>
      <xdr:spPr>
        <a:xfrm flipV="1">
          <a:off x="9639300" y="13355710"/>
          <a:ext cx="838200" cy="357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139572</xdr:rowOff>
    </xdr:from>
    <xdr:ext cx="534377" cy="259045"/>
    <xdr:sp macro="" textlink="">
      <xdr:nvSpPr>
        <xdr:cNvPr id="401" name="商工費平均値テキスト"/>
        <xdr:cNvSpPr txBox="1"/>
      </xdr:nvSpPr>
      <xdr:spPr>
        <a:xfrm>
          <a:off x="10528300" y="1334122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46,038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161145</xdr:rowOff>
    </xdr:from>
    <xdr:to>
      <xdr:col>55</xdr:col>
      <xdr:colOff>50800</xdr:colOff>
      <xdr:row>78</xdr:row>
      <xdr:rowOff>91295</xdr:rowOff>
    </xdr:to>
    <xdr:sp macro="" textlink="">
      <xdr:nvSpPr>
        <xdr:cNvPr id="402" name="フローチャート: 判断 401"/>
        <xdr:cNvSpPr/>
      </xdr:nvSpPr>
      <xdr:spPr>
        <a:xfrm>
          <a:off x="10426700" y="133627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17563</xdr:rowOff>
    </xdr:from>
    <xdr:to>
      <xdr:col>50</xdr:col>
      <xdr:colOff>114300</xdr:colOff>
      <xdr:row>78</xdr:row>
      <xdr:rowOff>18390</xdr:rowOff>
    </xdr:to>
    <xdr:cxnSp macro="">
      <xdr:nvCxnSpPr>
        <xdr:cNvPr id="403" name="直線コネクタ 402"/>
        <xdr:cNvCxnSpPr/>
      </xdr:nvCxnSpPr>
      <xdr:spPr>
        <a:xfrm>
          <a:off x="8750300" y="13390663"/>
          <a:ext cx="889000" cy="82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1160</xdr:rowOff>
    </xdr:from>
    <xdr:to>
      <xdr:col>50</xdr:col>
      <xdr:colOff>165100</xdr:colOff>
      <xdr:row>78</xdr:row>
      <xdr:rowOff>102760</xdr:rowOff>
    </xdr:to>
    <xdr:sp macro="" textlink="">
      <xdr:nvSpPr>
        <xdr:cNvPr id="404" name="フローチャート: 判断 403"/>
        <xdr:cNvSpPr/>
      </xdr:nvSpPr>
      <xdr:spPr>
        <a:xfrm>
          <a:off x="9588500" y="133742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78</xdr:row>
      <xdr:rowOff>93887</xdr:rowOff>
    </xdr:from>
    <xdr:ext cx="534377" cy="259045"/>
    <xdr:sp macro="" textlink="">
      <xdr:nvSpPr>
        <xdr:cNvPr id="405" name="テキスト ボックス 404"/>
        <xdr:cNvSpPr txBox="1"/>
      </xdr:nvSpPr>
      <xdr:spPr>
        <a:xfrm>
          <a:off x="9372111" y="134669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43,029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17563</xdr:rowOff>
    </xdr:from>
    <xdr:to>
      <xdr:col>45</xdr:col>
      <xdr:colOff>177800</xdr:colOff>
      <xdr:row>78</xdr:row>
      <xdr:rowOff>51136</xdr:rowOff>
    </xdr:to>
    <xdr:cxnSp macro="">
      <xdr:nvCxnSpPr>
        <xdr:cNvPr id="406" name="直線コネクタ 405"/>
        <xdr:cNvCxnSpPr/>
      </xdr:nvCxnSpPr>
      <xdr:spPr>
        <a:xfrm flipV="1">
          <a:off x="7861300" y="13390663"/>
          <a:ext cx="889000" cy="335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162235</xdr:rowOff>
    </xdr:from>
    <xdr:to>
      <xdr:col>46</xdr:col>
      <xdr:colOff>38100</xdr:colOff>
      <xdr:row>78</xdr:row>
      <xdr:rowOff>92385</xdr:rowOff>
    </xdr:to>
    <xdr:sp macro="" textlink="">
      <xdr:nvSpPr>
        <xdr:cNvPr id="407" name="フローチャート: 判断 406"/>
        <xdr:cNvSpPr/>
      </xdr:nvSpPr>
      <xdr:spPr>
        <a:xfrm>
          <a:off x="8699500" y="13363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78</xdr:row>
      <xdr:rowOff>83512</xdr:rowOff>
    </xdr:from>
    <xdr:ext cx="534377" cy="259045"/>
    <xdr:sp macro="" textlink="">
      <xdr:nvSpPr>
        <xdr:cNvPr id="408" name="テキスト ボックス 407"/>
        <xdr:cNvSpPr txBox="1"/>
      </xdr:nvSpPr>
      <xdr:spPr>
        <a:xfrm>
          <a:off x="8483111" y="13456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45,752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149123</xdr:rowOff>
    </xdr:from>
    <xdr:to>
      <xdr:col>41</xdr:col>
      <xdr:colOff>50800</xdr:colOff>
      <xdr:row>78</xdr:row>
      <xdr:rowOff>51136</xdr:rowOff>
    </xdr:to>
    <xdr:cxnSp macro="">
      <xdr:nvCxnSpPr>
        <xdr:cNvPr id="409" name="直線コネクタ 408"/>
        <xdr:cNvCxnSpPr/>
      </xdr:nvCxnSpPr>
      <xdr:spPr>
        <a:xfrm>
          <a:off x="6972300" y="13350773"/>
          <a:ext cx="889000" cy="734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78</xdr:row>
      <xdr:rowOff>10959</xdr:rowOff>
    </xdr:from>
    <xdr:to>
      <xdr:col>41</xdr:col>
      <xdr:colOff>101600</xdr:colOff>
      <xdr:row>78</xdr:row>
      <xdr:rowOff>112559</xdr:rowOff>
    </xdr:to>
    <xdr:sp macro="" textlink="">
      <xdr:nvSpPr>
        <xdr:cNvPr id="410" name="フローチャート: 判断 409"/>
        <xdr:cNvSpPr/>
      </xdr:nvSpPr>
      <xdr:spPr>
        <a:xfrm>
          <a:off x="7810500" y="133840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103686</xdr:rowOff>
    </xdr:from>
    <xdr:ext cx="534377" cy="259045"/>
    <xdr:sp macro="" textlink="">
      <xdr:nvSpPr>
        <xdr:cNvPr id="411" name="テキスト ボックス 410"/>
        <xdr:cNvSpPr txBox="1"/>
      </xdr:nvSpPr>
      <xdr:spPr>
        <a:xfrm>
          <a:off x="7594111" y="134767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40,457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14101</xdr:rowOff>
    </xdr:from>
    <xdr:to>
      <xdr:col>36</xdr:col>
      <xdr:colOff>165100</xdr:colOff>
      <xdr:row>78</xdr:row>
      <xdr:rowOff>115701</xdr:rowOff>
    </xdr:to>
    <xdr:sp macro="" textlink="">
      <xdr:nvSpPr>
        <xdr:cNvPr id="412" name="フローチャート: 判断 411"/>
        <xdr:cNvSpPr/>
      </xdr:nvSpPr>
      <xdr:spPr>
        <a:xfrm>
          <a:off x="6921500" y="1338720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78</xdr:row>
      <xdr:rowOff>106828</xdr:rowOff>
    </xdr:from>
    <xdr:ext cx="534377" cy="259045"/>
    <xdr:sp macro="" textlink="">
      <xdr:nvSpPr>
        <xdr:cNvPr id="413" name="テキスト ボックス 412"/>
        <xdr:cNvSpPr txBox="1"/>
      </xdr:nvSpPr>
      <xdr:spPr>
        <a:xfrm>
          <a:off x="6705111" y="134799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39,632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4" name="テキスト ボックス 413"/>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5" name="テキスト ボックス 414"/>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16" name="テキスト ボックス 415"/>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17" name="テキスト ボックス 416"/>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18" name="テキスト ボックス 417"/>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103260</xdr:rowOff>
    </xdr:from>
    <xdr:to>
      <xdr:col>55</xdr:col>
      <xdr:colOff>50800</xdr:colOff>
      <xdr:row>78</xdr:row>
      <xdr:rowOff>33410</xdr:rowOff>
    </xdr:to>
    <xdr:sp macro="" textlink="">
      <xdr:nvSpPr>
        <xdr:cNvPr id="419" name="楕円 418"/>
        <xdr:cNvSpPr/>
      </xdr:nvSpPr>
      <xdr:spPr>
        <a:xfrm>
          <a:off x="10426700" y="133049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126137</xdr:rowOff>
    </xdr:from>
    <xdr:ext cx="534377" cy="259045"/>
    <xdr:sp macro="" textlink="">
      <xdr:nvSpPr>
        <xdr:cNvPr id="420" name="商工費該当値テキスト"/>
        <xdr:cNvSpPr txBox="1"/>
      </xdr:nvSpPr>
      <xdr:spPr>
        <a:xfrm>
          <a:off x="10528300" y="131563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61,231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139040</xdr:rowOff>
    </xdr:from>
    <xdr:to>
      <xdr:col>50</xdr:col>
      <xdr:colOff>165100</xdr:colOff>
      <xdr:row>78</xdr:row>
      <xdr:rowOff>69190</xdr:rowOff>
    </xdr:to>
    <xdr:sp macro="" textlink="">
      <xdr:nvSpPr>
        <xdr:cNvPr id="421" name="楕円 420"/>
        <xdr:cNvSpPr/>
      </xdr:nvSpPr>
      <xdr:spPr>
        <a:xfrm>
          <a:off x="9588500" y="133406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76</xdr:row>
      <xdr:rowOff>85717</xdr:rowOff>
    </xdr:from>
    <xdr:ext cx="534377" cy="259045"/>
    <xdr:sp macro="" textlink="">
      <xdr:nvSpPr>
        <xdr:cNvPr id="422" name="テキスト ボックス 421"/>
        <xdr:cNvSpPr txBox="1"/>
      </xdr:nvSpPr>
      <xdr:spPr>
        <a:xfrm>
          <a:off x="9372111" y="131159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77</xdr:row>
      <xdr:rowOff>138213</xdr:rowOff>
    </xdr:from>
    <xdr:to>
      <xdr:col>46</xdr:col>
      <xdr:colOff>38100</xdr:colOff>
      <xdr:row>78</xdr:row>
      <xdr:rowOff>68363</xdr:rowOff>
    </xdr:to>
    <xdr:sp macro="" textlink="">
      <xdr:nvSpPr>
        <xdr:cNvPr id="423" name="楕円 422"/>
        <xdr:cNvSpPr/>
      </xdr:nvSpPr>
      <xdr:spPr>
        <a:xfrm>
          <a:off x="8699500" y="133398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84890</xdr:rowOff>
    </xdr:from>
    <xdr:ext cx="534377" cy="259045"/>
    <xdr:sp macro="" textlink="">
      <xdr:nvSpPr>
        <xdr:cNvPr id="424" name="テキスト ボックス 423"/>
        <xdr:cNvSpPr txBox="1"/>
      </xdr:nvSpPr>
      <xdr:spPr>
        <a:xfrm>
          <a:off x="8483111" y="131150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336</xdr:rowOff>
    </xdr:from>
    <xdr:to>
      <xdr:col>41</xdr:col>
      <xdr:colOff>101600</xdr:colOff>
      <xdr:row>78</xdr:row>
      <xdr:rowOff>101936</xdr:rowOff>
    </xdr:to>
    <xdr:sp macro="" textlink="">
      <xdr:nvSpPr>
        <xdr:cNvPr id="425" name="楕円 424"/>
        <xdr:cNvSpPr/>
      </xdr:nvSpPr>
      <xdr:spPr>
        <a:xfrm>
          <a:off x="7810500" y="133734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118463</xdr:rowOff>
    </xdr:from>
    <xdr:ext cx="534377" cy="259045"/>
    <xdr:sp macro="" textlink="">
      <xdr:nvSpPr>
        <xdr:cNvPr id="426" name="テキスト ボックス 425"/>
        <xdr:cNvSpPr txBox="1"/>
      </xdr:nvSpPr>
      <xdr:spPr>
        <a:xfrm>
          <a:off x="7594111" y="131486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43,245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98323</xdr:rowOff>
    </xdr:from>
    <xdr:to>
      <xdr:col>36</xdr:col>
      <xdr:colOff>165100</xdr:colOff>
      <xdr:row>78</xdr:row>
      <xdr:rowOff>28473</xdr:rowOff>
    </xdr:to>
    <xdr:sp macro="" textlink="">
      <xdr:nvSpPr>
        <xdr:cNvPr id="427" name="楕円 426"/>
        <xdr:cNvSpPr/>
      </xdr:nvSpPr>
      <xdr:spPr>
        <a:xfrm>
          <a:off x="6921500" y="132999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45000</xdr:rowOff>
    </xdr:from>
    <xdr:ext cx="534377" cy="259045"/>
    <xdr:sp macro="" textlink="">
      <xdr:nvSpPr>
        <xdr:cNvPr id="428" name="テキスト ボックス 427"/>
        <xdr:cNvSpPr txBox="1"/>
      </xdr:nvSpPr>
      <xdr:spPr>
        <a:xfrm>
          <a:off x="6705111" y="1307520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62,527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29" name="正方形/長方形 428"/>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0" name="正方形/長方形 429"/>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1" name="正方形/長方形 430"/>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2" name="正方形/長方形 431"/>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3" name="正方形/長方形 432"/>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4" name="正方形/長方形 433"/>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5" name="正方形/長方形 434"/>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87,704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36" name="正方形/長方形 435"/>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37" name="テキスト ボックス 436"/>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38" name="直線コネクタ 437"/>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139700</xdr:rowOff>
    </xdr:from>
    <xdr:to>
      <xdr:col>59</xdr:col>
      <xdr:colOff>50800</xdr:colOff>
      <xdr:row>98</xdr:row>
      <xdr:rowOff>139700</xdr:rowOff>
    </xdr:to>
    <xdr:cxnSp macro="">
      <xdr:nvCxnSpPr>
        <xdr:cNvPr id="439" name="直線コネクタ 438"/>
        <xdr:cNvCxnSpPr/>
      </xdr:nvCxnSpPr>
      <xdr:spPr>
        <a:xfrm>
          <a:off x="6604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168927</xdr:rowOff>
    </xdr:from>
    <xdr:ext cx="248786" cy="259045"/>
    <xdr:sp macro="" textlink="">
      <xdr:nvSpPr>
        <xdr:cNvPr id="440" name="テキスト ボックス 439"/>
        <xdr:cNvSpPr txBox="1"/>
      </xdr:nvSpPr>
      <xdr:spPr>
        <a:xfrm>
          <a:off x="6355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96</xdr:row>
      <xdr:rowOff>25400</xdr:rowOff>
    </xdr:from>
    <xdr:to>
      <xdr:col>59</xdr:col>
      <xdr:colOff>50800</xdr:colOff>
      <xdr:row>96</xdr:row>
      <xdr:rowOff>25400</xdr:rowOff>
    </xdr:to>
    <xdr:cxnSp macro="">
      <xdr:nvCxnSpPr>
        <xdr:cNvPr id="441" name="直線コネクタ 440"/>
        <xdr:cNvCxnSpPr/>
      </xdr:nvCxnSpPr>
      <xdr:spPr>
        <a:xfrm>
          <a:off x="6604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95</xdr:row>
      <xdr:rowOff>54627</xdr:rowOff>
    </xdr:from>
    <xdr:ext cx="595419" cy="259045"/>
    <xdr:sp macro="" textlink="">
      <xdr:nvSpPr>
        <xdr:cNvPr id="442" name="テキスト ボックス 441"/>
        <xdr:cNvSpPr txBox="1"/>
      </xdr:nvSpPr>
      <xdr:spPr>
        <a:xfrm>
          <a:off x="6008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93</xdr:row>
      <xdr:rowOff>82550</xdr:rowOff>
    </xdr:from>
    <xdr:to>
      <xdr:col>59</xdr:col>
      <xdr:colOff>50800</xdr:colOff>
      <xdr:row>93</xdr:row>
      <xdr:rowOff>82550</xdr:rowOff>
    </xdr:to>
    <xdr:cxnSp macro="">
      <xdr:nvCxnSpPr>
        <xdr:cNvPr id="443" name="直線コネクタ 442"/>
        <xdr:cNvCxnSpPr/>
      </xdr:nvCxnSpPr>
      <xdr:spPr>
        <a:xfrm>
          <a:off x="6604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92</xdr:row>
      <xdr:rowOff>111777</xdr:rowOff>
    </xdr:from>
    <xdr:ext cx="595419" cy="259045"/>
    <xdr:sp macro="" textlink="">
      <xdr:nvSpPr>
        <xdr:cNvPr id="444" name="テキスト ボックス 443"/>
        <xdr:cNvSpPr txBox="1"/>
      </xdr:nvSpPr>
      <xdr:spPr>
        <a:xfrm>
          <a:off x="6008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139700</xdr:rowOff>
    </xdr:from>
    <xdr:to>
      <xdr:col>59</xdr:col>
      <xdr:colOff>50800</xdr:colOff>
      <xdr:row>90</xdr:row>
      <xdr:rowOff>139700</xdr:rowOff>
    </xdr:to>
    <xdr:cxnSp macro="">
      <xdr:nvCxnSpPr>
        <xdr:cNvPr id="445" name="直線コネクタ 444"/>
        <xdr:cNvCxnSpPr/>
      </xdr:nvCxnSpPr>
      <xdr:spPr>
        <a:xfrm>
          <a:off x="6604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168927</xdr:rowOff>
    </xdr:from>
    <xdr:ext cx="595419" cy="259045"/>
    <xdr:sp macro="" textlink="">
      <xdr:nvSpPr>
        <xdr:cNvPr id="446" name="テキスト ボックス 445"/>
        <xdr:cNvSpPr txBox="1"/>
      </xdr:nvSpPr>
      <xdr:spPr>
        <a:xfrm>
          <a:off x="6008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7" name="直線コネクタ 446"/>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48" name="テキスト ボックス 447"/>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49" name="土木費グラフ枠"/>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20110</xdr:rowOff>
    </xdr:from>
    <xdr:to>
      <xdr:col>54</xdr:col>
      <xdr:colOff>189865</xdr:colOff>
      <xdr:row>98</xdr:row>
      <xdr:rowOff>36413</xdr:rowOff>
    </xdr:to>
    <xdr:cxnSp macro="">
      <xdr:nvCxnSpPr>
        <xdr:cNvPr id="450" name="直線コネクタ 449"/>
        <xdr:cNvCxnSpPr/>
      </xdr:nvCxnSpPr>
      <xdr:spPr>
        <a:xfrm flipV="1">
          <a:off x="10475595" y="15622060"/>
          <a:ext cx="1270" cy="121645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98</xdr:row>
      <xdr:rowOff>40240</xdr:rowOff>
    </xdr:from>
    <xdr:ext cx="534377" cy="259045"/>
    <xdr:sp macro="" textlink="">
      <xdr:nvSpPr>
        <xdr:cNvPr id="451" name="土木費最小値テキスト"/>
        <xdr:cNvSpPr txBox="1"/>
      </xdr:nvSpPr>
      <xdr:spPr>
        <a:xfrm>
          <a:off x="10528300" y="168423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22,591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98</xdr:row>
      <xdr:rowOff>36413</xdr:rowOff>
    </xdr:from>
    <xdr:to>
      <xdr:col>55</xdr:col>
      <xdr:colOff>88900</xdr:colOff>
      <xdr:row>98</xdr:row>
      <xdr:rowOff>36413</xdr:rowOff>
    </xdr:to>
    <xdr:cxnSp macro="">
      <xdr:nvCxnSpPr>
        <xdr:cNvPr id="452" name="直線コネクタ 451"/>
        <xdr:cNvCxnSpPr/>
      </xdr:nvCxnSpPr>
      <xdr:spPr>
        <a:xfrm>
          <a:off x="10388600" y="1683851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138237</xdr:rowOff>
    </xdr:from>
    <xdr:ext cx="599010" cy="259045"/>
    <xdr:sp macro="" textlink="">
      <xdr:nvSpPr>
        <xdr:cNvPr id="453" name="土木費最大値テキスト"/>
        <xdr:cNvSpPr txBox="1"/>
      </xdr:nvSpPr>
      <xdr:spPr>
        <a:xfrm>
          <a:off x="10528300" y="1539728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288,657</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91</xdr:row>
      <xdr:rowOff>20110</xdr:rowOff>
    </xdr:from>
    <xdr:to>
      <xdr:col>55</xdr:col>
      <xdr:colOff>88900</xdr:colOff>
      <xdr:row>91</xdr:row>
      <xdr:rowOff>20110</xdr:rowOff>
    </xdr:to>
    <xdr:cxnSp macro="">
      <xdr:nvCxnSpPr>
        <xdr:cNvPr id="454" name="直線コネクタ 453"/>
        <xdr:cNvCxnSpPr/>
      </xdr:nvCxnSpPr>
      <xdr:spPr>
        <a:xfrm>
          <a:off x="10388600" y="156220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95</xdr:row>
      <xdr:rowOff>60641</xdr:rowOff>
    </xdr:from>
    <xdr:to>
      <xdr:col>55</xdr:col>
      <xdr:colOff>0</xdr:colOff>
      <xdr:row>95</xdr:row>
      <xdr:rowOff>157823</xdr:rowOff>
    </xdr:to>
    <xdr:cxnSp macro="">
      <xdr:nvCxnSpPr>
        <xdr:cNvPr id="455" name="直線コネクタ 454"/>
        <xdr:cNvCxnSpPr/>
      </xdr:nvCxnSpPr>
      <xdr:spPr>
        <a:xfrm flipV="1">
          <a:off x="9639300" y="16348391"/>
          <a:ext cx="838200" cy="971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149262</xdr:rowOff>
    </xdr:from>
    <xdr:ext cx="534377" cy="259045"/>
    <xdr:sp macro="" textlink="">
      <xdr:nvSpPr>
        <xdr:cNvPr id="456" name="土木費平均値テキスト"/>
        <xdr:cNvSpPr txBox="1"/>
      </xdr:nvSpPr>
      <xdr:spPr>
        <a:xfrm>
          <a:off x="10528300" y="1643701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94,579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170835</xdr:rowOff>
    </xdr:from>
    <xdr:to>
      <xdr:col>55</xdr:col>
      <xdr:colOff>50800</xdr:colOff>
      <xdr:row>96</xdr:row>
      <xdr:rowOff>100985</xdr:rowOff>
    </xdr:to>
    <xdr:sp macro="" textlink="">
      <xdr:nvSpPr>
        <xdr:cNvPr id="457" name="フローチャート: 判断 456"/>
        <xdr:cNvSpPr/>
      </xdr:nvSpPr>
      <xdr:spPr>
        <a:xfrm>
          <a:off x="10426700" y="164585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95</xdr:row>
      <xdr:rowOff>157823</xdr:rowOff>
    </xdr:from>
    <xdr:to>
      <xdr:col>50</xdr:col>
      <xdr:colOff>114300</xdr:colOff>
      <xdr:row>95</xdr:row>
      <xdr:rowOff>169938</xdr:rowOff>
    </xdr:to>
    <xdr:cxnSp macro="">
      <xdr:nvCxnSpPr>
        <xdr:cNvPr id="458" name="直線コネクタ 457"/>
        <xdr:cNvCxnSpPr/>
      </xdr:nvCxnSpPr>
      <xdr:spPr>
        <a:xfrm flipV="1">
          <a:off x="8750300" y="16445573"/>
          <a:ext cx="889000" cy="1211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31398</xdr:rowOff>
    </xdr:from>
    <xdr:to>
      <xdr:col>50</xdr:col>
      <xdr:colOff>165100</xdr:colOff>
      <xdr:row>96</xdr:row>
      <xdr:rowOff>132998</xdr:rowOff>
    </xdr:to>
    <xdr:sp macro="" textlink="">
      <xdr:nvSpPr>
        <xdr:cNvPr id="459" name="フローチャート: 判断 458"/>
        <xdr:cNvSpPr/>
      </xdr:nvSpPr>
      <xdr:spPr>
        <a:xfrm>
          <a:off x="9588500" y="164905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96</xdr:row>
      <xdr:rowOff>124125</xdr:rowOff>
    </xdr:from>
    <xdr:ext cx="534377" cy="259045"/>
    <xdr:sp macro="" textlink="">
      <xdr:nvSpPr>
        <xdr:cNvPr id="460" name="テキスト ボックス 459"/>
        <xdr:cNvSpPr txBox="1"/>
      </xdr:nvSpPr>
      <xdr:spPr>
        <a:xfrm>
          <a:off x="9372111" y="165833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87,577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95</xdr:row>
      <xdr:rowOff>169938</xdr:rowOff>
    </xdr:from>
    <xdr:to>
      <xdr:col>45</xdr:col>
      <xdr:colOff>177800</xdr:colOff>
      <xdr:row>96</xdr:row>
      <xdr:rowOff>42847</xdr:rowOff>
    </xdr:to>
    <xdr:cxnSp macro="">
      <xdr:nvCxnSpPr>
        <xdr:cNvPr id="461" name="直線コネクタ 460"/>
        <xdr:cNvCxnSpPr/>
      </xdr:nvCxnSpPr>
      <xdr:spPr>
        <a:xfrm flipV="1">
          <a:off x="7861300" y="16457688"/>
          <a:ext cx="889000" cy="443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57020</xdr:rowOff>
    </xdr:from>
    <xdr:to>
      <xdr:col>46</xdr:col>
      <xdr:colOff>38100</xdr:colOff>
      <xdr:row>96</xdr:row>
      <xdr:rowOff>158620</xdr:rowOff>
    </xdr:to>
    <xdr:sp macro="" textlink="">
      <xdr:nvSpPr>
        <xdr:cNvPr id="462" name="フローチャート: 判断 461"/>
        <xdr:cNvSpPr/>
      </xdr:nvSpPr>
      <xdr:spPr>
        <a:xfrm>
          <a:off x="8699500" y="165162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149747</xdr:rowOff>
    </xdr:from>
    <xdr:ext cx="534377" cy="259045"/>
    <xdr:sp macro="" textlink="">
      <xdr:nvSpPr>
        <xdr:cNvPr id="463" name="テキスト ボックス 462"/>
        <xdr:cNvSpPr txBox="1"/>
      </xdr:nvSpPr>
      <xdr:spPr>
        <a:xfrm>
          <a:off x="8483111" y="166089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81,973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96</xdr:row>
      <xdr:rowOff>42847</xdr:rowOff>
    </xdr:from>
    <xdr:to>
      <xdr:col>41</xdr:col>
      <xdr:colOff>50800</xdr:colOff>
      <xdr:row>96</xdr:row>
      <xdr:rowOff>124645</xdr:rowOff>
    </xdr:to>
    <xdr:cxnSp macro="">
      <xdr:nvCxnSpPr>
        <xdr:cNvPr id="464" name="直線コネクタ 463"/>
        <xdr:cNvCxnSpPr/>
      </xdr:nvCxnSpPr>
      <xdr:spPr>
        <a:xfrm flipV="1">
          <a:off x="6972300" y="16502047"/>
          <a:ext cx="889000" cy="817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53394</xdr:rowOff>
    </xdr:from>
    <xdr:to>
      <xdr:col>41</xdr:col>
      <xdr:colOff>101600</xdr:colOff>
      <xdr:row>96</xdr:row>
      <xdr:rowOff>154994</xdr:rowOff>
    </xdr:to>
    <xdr:sp macro="" textlink="">
      <xdr:nvSpPr>
        <xdr:cNvPr id="465" name="フローチャート: 判断 464"/>
        <xdr:cNvSpPr/>
      </xdr:nvSpPr>
      <xdr:spPr>
        <a:xfrm>
          <a:off x="7810500" y="165125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96</xdr:row>
      <xdr:rowOff>146121</xdr:rowOff>
    </xdr:from>
    <xdr:ext cx="534377" cy="259045"/>
    <xdr:sp macro="" textlink="">
      <xdr:nvSpPr>
        <xdr:cNvPr id="466" name="テキスト ボックス 465"/>
        <xdr:cNvSpPr txBox="1"/>
      </xdr:nvSpPr>
      <xdr:spPr>
        <a:xfrm>
          <a:off x="7594111" y="1660532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82,766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73644</xdr:rowOff>
    </xdr:from>
    <xdr:to>
      <xdr:col>36</xdr:col>
      <xdr:colOff>165100</xdr:colOff>
      <xdr:row>97</xdr:row>
      <xdr:rowOff>3794</xdr:rowOff>
    </xdr:to>
    <xdr:sp macro="" textlink="">
      <xdr:nvSpPr>
        <xdr:cNvPr id="467" name="フローチャート: 判断 466"/>
        <xdr:cNvSpPr/>
      </xdr:nvSpPr>
      <xdr:spPr>
        <a:xfrm>
          <a:off x="6921500" y="165328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20321</xdr:rowOff>
    </xdr:from>
    <xdr:ext cx="534377" cy="259045"/>
    <xdr:sp macro="" textlink="">
      <xdr:nvSpPr>
        <xdr:cNvPr id="468" name="テキスト ボックス 467"/>
        <xdr:cNvSpPr txBox="1"/>
      </xdr:nvSpPr>
      <xdr:spPr>
        <a:xfrm>
          <a:off x="6705111" y="163080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78,337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69" name="テキスト ボックス 468"/>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0" name="テキスト ボックス 469"/>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1" name="テキスト ボックス 470"/>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2" name="テキスト ボックス 471"/>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3" name="テキスト ボックス 472"/>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9841</xdr:rowOff>
    </xdr:from>
    <xdr:to>
      <xdr:col>55</xdr:col>
      <xdr:colOff>50800</xdr:colOff>
      <xdr:row>95</xdr:row>
      <xdr:rowOff>111441</xdr:rowOff>
    </xdr:to>
    <xdr:sp macro="" textlink="">
      <xdr:nvSpPr>
        <xdr:cNvPr id="474" name="楕円 473"/>
        <xdr:cNvSpPr/>
      </xdr:nvSpPr>
      <xdr:spPr>
        <a:xfrm>
          <a:off x="10426700" y="1629759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94</xdr:row>
      <xdr:rowOff>32718</xdr:rowOff>
    </xdr:from>
    <xdr:ext cx="599010" cy="259045"/>
    <xdr:sp macro="" textlink="">
      <xdr:nvSpPr>
        <xdr:cNvPr id="475" name="土木費該当値テキスト"/>
        <xdr:cNvSpPr txBox="1"/>
      </xdr:nvSpPr>
      <xdr:spPr>
        <a:xfrm>
          <a:off x="10528300" y="1614901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129,792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95</xdr:row>
      <xdr:rowOff>107023</xdr:rowOff>
    </xdr:from>
    <xdr:to>
      <xdr:col>50</xdr:col>
      <xdr:colOff>165100</xdr:colOff>
      <xdr:row>96</xdr:row>
      <xdr:rowOff>37173</xdr:rowOff>
    </xdr:to>
    <xdr:sp macro="" textlink="">
      <xdr:nvSpPr>
        <xdr:cNvPr id="476" name="楕円 475"/>
        <xdr:cNvSpPr/>
      </xdr:nvSpPr>
      <xdr:spPr>
        <a:xfrm>
          <a:off x="9588500" y="1639477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5295</xdr:colOff>
      <xdr:row>94</xdr:row>
      <xdr:rowOff>53700</xdr:rowOff>
    </xdr:from>
    <xdr:ext cx="599010" cy="259045"/>
    <xdr:sp macro="" textlink="">
      <xdr:nvSpPr>
        <xdr:cNvPr id="477" name="テキスト ボックス 476"/>
        <xdr:cNvSpPr txBox="1"/>
      </xdr:nvSpPr>
      <xdr:spPr>
        <a:xfrm>
          <a:off x="9339795" y="1617000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108,536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95</xdr:row>
      <xdr:rowOff>119138</xdr:rowOff>
    </xdr:from>
    <xdr:to>
      <xdr:col>46</xdr:col>
      <xdr:colOff>38100</xdr:colOff>
      <xdr:row>96</xdr:row>
      <xdr:rowOff>49288</xdr:rowOff>
    </xdr:to>
    <xdr:sp macro="" textlink="">
      <xdr:nvSpPr>
        <xdr:cNvPr id="478" name="楕円 477"/>
        <xdr:cNvSpPr/>
      </xdr:nvSpPr>
      <xdr:spPr>
        <a:xfrm>
          <a:off x="8699500" y="1640688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68795</xdr:colOff>
      <xdr:row>94</xdr:row>
      <xdr:rowOff>65815</xdr:rowOff>
    </xdr:from>
    <xdr:ext cx="599010" cy="259045"/>
    <xdr:sp macro="" textlink="">
      <xdr:nvSpPr>
        <xdr:cNvPr id="479" name="テキスト ボックス 478"/>
        <xdr:cNvSpPr txBox="1"/>
      </xdr:nvSpPr>
      <xdr:spPr>
        <a:xfrm>
          <a:off x="8450795" y="16182115"/>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105,886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95</xdr:row>
      <xdr:rowOff>163497</xdr:rowOff>
    </xdr:from>
    <xdr:to>
      <xdr:col>41</xdr:col>
      <xdr:colOff>101600</xdr:colOff>
      <xdr:row>96</xdr:row>
      <xdr:rowOff>93647</xdr:rowOff>
    </xdr:to>
    <xdr:sp macro="" textlink="">
      <xdr:nvSpPr>
        <xdr:cNvPr id="480" name="楕円 479"/>
        <xdr:cNvSpPr/>
      </xdr:nvSpPr>
      <xdr:spPr>
        <a:xfrm>
          <a:off x="7810500" y="164512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110174</xdr:rowOff>
    </xdr:from>
    <xdr:ext cx="534377" cy="259045"/>
    <xdr:sp macro="" textlink="">
      <xdr:nvSpPr>
        <xdr:cNvPr id="481" name="テキスト ボックス 480"/>
        <xdr:cNvSpPr txBox="1"/>
      </xdr:nvSpPr>
      <xdr:spPr>
        <a:xfrm>
          <a:off x="7594111" y="16226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73845</xdr:rowOff>
    </xdr:from>
    <xdr:to>
      <xdr:col>36</xdr:col>
      <xdr:colOff>165100</xdr:colOff>
      <xdr:row>97</xdr:row>
      <xdr:rowOff>3995</xdr:rowOff>
    </xdr:to>
    <xdr:sp macro="" textlink="">
      <xdr:nvSpPr>
        <xdr:cNvPr id="482" name="楕円 481"/>
        <xdr:cNvSpPr/>
      </xdr:nvSpPr>
      <xdr:spPr>
        <a:xfrm>
          <a:off x="6921500" y="165330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96</xdr:row>
      <xdr:rowOff>166572</xdr:rowOff>
    </xdr:from>
    <xdr:ext cx="534377" cy="259045"/>
    <xdr:sp macro="" textlink="">
      <xdr:nvSpPr>
        <xdr:cNvPr id="483" name="テキスト ボックス 482"/>
        <xdr:cNvSpPr txBox="1"/>
      </xdr:nvSpPr>
      <xdr:spPr>
        <a:xfrm>
          <a:off x="6705111" y="166257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78,293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4" name="正方形/長方形 483"/>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5" name="正方形/長方形 484"/>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6" name="正方形/長方形 485"/>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34/77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7" name="正方形/長方形 486"/>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88" name="正方形/長方形 487"/>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89" name="正方形/長方形 488"/>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0" name="正方形/長方形 489"/>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22,375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1" name="正方形/長方形 490"/>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2" name="テキスト ボックス 491"/>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3" name="直線コネクタ 492"/>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39</xdr:row>
      <xdr:rowOff>98878</xdr:rowOff>
    </xdr:from>
    <xdr:to>
      <xdr:col>89</xdr:col>
      <xdr:colOff>177800</xdr:colOff>
      <xdr:row>39</xdr:row>
      <xdr:rowOff>98878</xdr:rowOff>
    </xdr:to>
    <xdr:cxnSp macro="">
      <xdr:nvCxnSpPr>
        <xdr:cNvPr id="494" name="直線コネクタ 493"/>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38</xdr:row>
      <xdr:rowOff>128105</xdr:rowOff>
    </xdr:from>
    <xdr:ext cx="248786" cy="259045"/>
    <xdr:sp macro="" textlink="">
      <xdr:nvSpPr>
        <xdr:cNvPr id="495" name="テキスト ボックス 494"/>
        <xdr:cNvSpPr txBox="1"/>
      </xdr:nvSpPr>
      <xdr:spPr>
        <a:xfrm>
          <a:off x="12197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496" name="直線コネクタ 495"/>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497" name="テキスト ボックス 496"/>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498" name="直線コネクタ 497"/>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499" name="テキスト ボックス 498"/>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0" name="直線コネクタ 499"/>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1" name="テキスト ボックス 500"/>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02" name="直線コネクタ 501"/>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31</xdr:row>
      <xdr:rowOff>21970</xdr:rowOff>
    </xdr:from>
    <xdr:ext cx="595419" cy="259045"/>
    <xdr:sp macro="" textlink="">
      <xdr:nvSpPr>
        <xdr:cNvPr id="503" name="テキスト ボックス 502"/>
        <xdr:cNvSpPr txBox="1"/>
      </xdr:nvSpPr>
      <xdr:spPr>
        <a:xfrm>
          <a:off x="11850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04" name="直線コネクタ 503"/>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29</xdr:row>
      <xdr:rowOff>38299</xdr:rowOff>
    </xdr:from>
    <xdr:ext cx="595419" cy="259045"/>
    <xdr:sp macro="" textlink="">
      <xdr:nvSpPr>
        <xdr:cNvPr id="505" name="テキスト ボックス 504"/>
        <xdr:cNvSpPr txBox="1"/>
      </xdr:nvSpPr>
      <xdr:spPr>
        <a:xfrm>
          <a:off x="11850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6" name="直線コネクタ 505"/>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27</xdr:row>
      <xdr:rowOff>54627</xdr:rowOff>
    </xdr:from>
    <xdr:ext cx="595419" cy="259045"/>
    <xdr:sp macro="" textlink="">
      <xdr:nvSpPr>
        <xdr:cNvPr id="507" name="テキスト ボックス 506"/>
        <xdr:cNvSpPr txBox="1"/>
      </xdr:nvSpPr>
      <xdr:spPr>
        <a:xfrm>
          <a:off x="11850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8" name="消防費グラフ枠"/>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55837</xdr:rowOff>
    </xdr:from>
    <xdr:to>
      <xdr:col>85</xdr:col>
      <xdr:colOff>126364</xdr:colOff>
      <xdr:row>38</xdr:row>
      <xdr:rowOff>56707</xdr:rowOff>
    </xdr:to>
    <xdr:cxnSp macro="">
      <xdr:nvCxnSpPr>
        <xdr:cNvPr id="509" name="直線コネクタ 508"/>
        <xdr:cNvCxnSpPr/>
      </xdr:nvCxnSpPr>
      <xdr:spPr>
        <a:xfrm flipV="1">
          <a:off x="16317595" y="5370787"/>
          <a:ext cx="1269" cy="12010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60534</xdr:rowOff>
    </xdr:from>
    <xdr:ext cx="534377" cy="259045"/>
    <xdr:sp macro="" textlink="">
      <xdr:nvSpPr>
        <xdr:cNvPr id="510" name="消防費最小値テキスト"/>
        <xdr:cNvSpPr txBox="1"/>
      </xdr:nvSpPr>
      <xdr:spPr>
        <a:xfrm>
          <a:off x="16370300" y="65756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19,624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56707</xdr:rowOff>
    </xdr:from>
    <xdr:to>
      <xdr:col>86</xdr:col>
      <xdr:colOff>25400</xdr:colOff>
      <xdr:row>38</xdr:row>
      <xdr:rowOff>56707</xdr:rowOff>
    </xdr:to>
    <xdr:cxnSp macro="">
      <xdr:nvCxnSpPr>
        <xdr:cNvPr id="511" name="直線コネクタ 510"/>
        <xdr:cNvCxnSpPr/>
      </xdr:nvCxnSpPr>
      <xdr:spPr>
        <a:xfrm>
          <a:off x="16230600" y="65718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2514</xdr:rowOff>
    </xdr:from>
    <xdr:ext cx="599010" cy="259045"/>
    <xdr:sp macro="" textlink="">
      <xdr:nvSpPr>
        <xdr:cNvPr id="512" name="消防費最大値テキスト"/>
        <xdr:cNvSpPr txBox="1"/>
      </xdr:nvSpPr>
      <xdr:spPr>
        <a:xfrm>
          <a:off x="16370300" y="51460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129,954</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55837</xdr:rowOff>
    </xdr:from>
    <xdr:to>
      <xdr:col>86</xdr:col>
      <xdr:colOff>25400</xdr:colOff>
      <xdr:row>31</xdr:row>
      <xdr:rowOff>55837</xdr:rowOff>
    </xdr:to>
    <xdr:cxnSp macro="">
      <xdr:nvCxnSpPr>
        <xdr:cNvPr id="513" name="直線コネクタ 512"/>
        <xdr:cNvCxnSpPr/>
      </xdr:nvCxnSpPr>
      <xdr:spPr>
        <a:xfrm>
          <a:off x="16230600" y="537078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37</xdr:row>
      <xdr:rowOff>19533</xdr:rowOff>
    </xdr:from>
    <xdr:to>
      <xdr:col>85</xdr:col>
      <xdr:colOff>127000</xdr:colOff>
      <xdr:row>37</xdr:row>
      <xdr:rowOff>34413</xdr:rowOff>
    </xdr:to>
    <xdr:cxnSp macro="">
      <xdr:nvCxnSpPr>
        <xdr:cNvPr id="514" name="直線コネクタ 513"/>
        <xdr:cNvCxnSpPr/>
      </xdr:nvCxnSpPr>
      <xdr:spPr>
        <a:xfrm flipV="1">
          <a:off x="15481300" y="6363183"/>
          <a:ext cx="838200" cy="1488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35</xdr:row>
      <xdr:rowOff>119549</xdr:rowOff>
    </xdr:from>
    <xdr:ext cx="534377" cy="259045"/>
    <xdr:sp macro="" textlink="">
      <xdr:nvSpPr>
        <xdr:cNvPr id="515" name="消防費平均値テキスト"/>
        <xdr:cNvSpPr txBox="1"/>
      </xdr:nvSpPr>
      <xdr:spPr>
        <a:xfrm>
          <a:off x="16370300" y="612029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96672</xdr:rowOff>
    </xdr:from>
    <xdr:to>
      <xdr:col>85</xdr:col>
      <xdr:colOff>177800</xdr:colOff>
      <xdr:row>37</xdr:row>
      <xdr:rowOff>26822</xdr:rowOff>
    </xdr:to>
    <xdr:sp macro="" textlink="">
      <xdr:nvSpPr>
        <xdr:cNvPr id="516" name="フローチャート: 判断 515"/>
        <xdr:cNvSpPr/>
      </xdr:nvSpPr>
      <xdr:spPr>
        <a:xfrm>
          <a:off x="16268700" y="62688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37</xdr:row>
      <xdr:rowOff>34413</xdr:rowOff>
    </xdr:from>
    <xdr:to>
      <xdr:col>81</xdr:col>
      <xdr:colOff>50800</xdr:colOff>
      <xdr:row>37</xdr:row>
      <xdr:rowOff>52636</xdr:rowOff>
    </xdr:to>
    <xdr:cxnSp macro="">
      <xdr:nvCxnSpPr>
        <xdr:cNvPr id="517" name="直線コネクタ 516"/>
        <xdr:cNvCxnSpPr/>
      </xdr:nvCxnSpPr>
      <xdr:spPr>
        <a:xfrm flipV="1">
          <a:off x="14592300" y="6378063"/>
          <a:ext cx="889000" cy="182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36</xdr:row>
      <xdr:rowOff>132378</xdr:rowOff>
    </xdr:from>
    <xdr:to>
      <xdr:col>81</xdr:col>
      <xdr:colOff>101600</xdr:colOff>
      <xdr:row>37</xdr:row>
      <xdr:rowOff>62528</xdr:rowOff>
    </xdr:to>
    <xdr:sp macro="" textlink="">
      <xdr:nvSpPr>
        <xdr:cNvPr id="518" name="フローチャート: 判断 517"/>
        <xdr:cNvSpPr/>
      </xdr:nvSpPr>
      <xdr:spPr>
        <a:xfrm>
          <a:off x="15430500" y="6304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35</xdr:row>
      <xdr:rowOff>79055</xdr:rowOff>
    </xdr:from>
    <xdr:ext cx="534377" cy="259045"/>
    <xdr:sp macro="" textlink="">
      <xdr:nvSpPr>
        <xdr:cNvPr id="519" name="テキスト ボックス 518"/>
        <xdr:cNvSpPr txBox="1"/>
      </xdr:nvSpPr>
      <xdr:spPr>
        <a:xfrm>
          <a:off x="15214111" y="60798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39,506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37</xdr:row>
      <xdr:rowOff>52636</xdr:rowOff>
    </xdr:from>
    <xdr:to>
      <xdr:col>76</xdr:col>
      <xdr:colOff>114300</xdr:colOff>
      <xdr:row>37</xdr:row>
      <xdr:rowOff>69933</xdr:rowOff>
    </xdr:to>
    <xdr:cxnSp macro="">
      <xdr:nvCxnSpPr>
        <xdr:cNvPr id="520" name="直線コネクタ 519"/>
        <xdr:cNvCxnSpPr/>
      </xdr:nvCxnSpPr>
      <xdr:spPr>
        <a:xfrm flipV="1">
          <a:off x="13703300" y="6396286"/>
          <a:ext cx="889000" cy="1729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36</xdr:row>
      <xdr:rowOff>141293</xdr:rowOff>
    </xdr:from>
    <xdr:to>
      <xdr:col>76</xdr:col>
      <xdr:colOff>165100</xdr:colOff>
      <xdr:row>37</xdr:row>
      <xdr:rowOff>71443</xdr:rowOff>
    </xdr:to>
    <xdr:sp macro="" textlink="">
      <xdr:nvSpPr>
        <xdr:cNvPr id="521" name="フローチャート: 判断 520"/>
        <xdr:cNvSpPr/>
      </xdr:nvSpPr>
      <xdr:spPr>
        <a:xfrm>
          <a:off x="14541500" y="63134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35</xdr:row>
      <xdr:rowOff>87970</xdr:rowOff>
    </xdr:from>
    <xdr:ext cx="534377" cy="259045"/>
    <xdr:sp macro="" textlink="">
      <xdr:nvSpPr>
        <xdr:cNvPr id="522" name="テキスト ボックス 521"/>
        <xdr:cNvSpPr txBox="1"/>
      </xdr:nvSpPr>
      <xdr:spPr>
        <a:xfrm>
          <a:off x="14325111" y="608872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38,687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37</xdr:row>
      <xdr:rowOff>69933</xdr:rowOff>
    </xdr:from>
    <xdr:to>
      <xdr:col>71</xdr:col>
      <xdr:colOff>177800</xdr:colOff>
      <xdr:row>37</xdr:row>
      <xdr:rowOff>100675</xdr:rowOff>
    </xdr:to>
    <xdr:cxnSp macro="">
      <xdr:nvCxnSpPr>
        <xdr:cNvPr id="523" name="直線コネクタ 522"/>
        <xdr:cNvCxnSpPr/>
      </xdr:nvCxnSpPr>
      <xdr:spPr>
        <a:xfrm flipV="1">
          <a:off x="12814300" y="6413583"/>
          <a:ext cx="889000" cy="3074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36</xdr:row>
      <xdr:rowOff>149838</xdr:rowOff>
    </xdr:from>
    <xdr:to>
      <xdr:col>72</xdr:col>
      <xdr:colOff>38100</xdr:colOff>
      <xdr:row>37</xdr:row>
      <xdr:rowOff>79988</xdr:rowOff>
    </xdr:to>
    <xdr:sp macro="" textlink="">
      <xdr:nvSpPr>
        <xdr:cNvPr id="524" name="フローチャート: 判断 523"/>
        <xdr:cNvSpPr/>
      </xdr:nvSpPr>
      <xdr:spPr>
        <a:xfrm>
          <a:off x="13652500" y="63220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35</xdr:row>
      <xdr:rowOff>96515</xdr:rowOff>
    </xdr:from>
    <xdr:ext cx="534377" cy="259045"/>
    <xdr:sp macro="" textlink="">
      <xdr:nvSpPr>
        <xdr:cNvPr id="525" name="テキスト ボックス 524"/>
        <xdr:cNvSpPr txBox="1"/>
      </xdr:nvSpPr>
      <xdr:spPr>
        <a:xfrm>
          <a:off x="13436111" y="60972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36</xdr:row>
      <xdr:rowOff>136198</xdr:rowOff>
    </xdr:from>
    <xdr:to>
      <xdr:col>67</xdr:col>
      <xdr:colOff>101600</xdr:colOff>
      <xdr:row>37</xdr:row>
      <xdr:rowOff>66348</xdr:rowOff>
    </xdr:to>
    <xdr:sp macro="" textlink="">
      <xdr:nvSpPr>
        <xdr:cNvPr id="526" name="フローチャート: 判断 525"/>
        <xdr:cNvSpPr/>
      </xdr:nvSpPr>
      <xdr:spPr>
        <a:xfrm>
          <a:off x="12763500" y="63083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35</xdr:row>
      <xdr:rowOff>82875</xdr:rowOff>
    </xdr:from>
    <xdr:ext cx="534377" cy="259045"/>
    <xdr:sp macro="" textlink="">
      <xdr:nvSpPr>
        <xdr:cNvPr id="527" name="テキスト ボックス 526"/>
        <xdr:cNvSpPr txBox="1"/>
      </xdr:nvSpPr>
      <xdr:spPr>
        <a:xfrm>
          <a:off x="12547111" y="60836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8" name="テキスト ボックス 527"/>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9" name="テキスト ボックス 528"/>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0" name="テキスト ボックス 529"/>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1" name="テキスト ボックス 530"/>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2" name="テキスト ボックス 531"/>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36</xdr:row>
      <xdr:rowOff>140183</xdr:rowOff>
    </xdr:from>
    <xdr:to>
      <xdr:col>85</xdr:col>
      <xdr:colOff>177800</xdr:colOff>
      <xdr:row>37</xdr:row>
      <xdr:rowOff>70333</xdr:rowOff>
    </xdr:to>
    <xdr:sp macro="" textlink="">
      <xdr:nvSpPr>
        <xdr:cNvPr id="533" name="楕円 532"/>
        <xdr:cNvSpPr/>
      </xdr:nvSpPr>
      <xdr:spPr>
        <a:xfrm>
          <a:off x="16268700" y="63123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36</xdr:row>
      <xdr:rowOff>118610</xdr:rowOff>
    </xdr:from>
    <xdr:ext cx="534377" cy="259045"/>
    <xdr:sp macro="" textlink="">
      <xdr:nvSpPr>
        <xdr:cNvPr id="534" name="消防費該当値テキスト"/>
        <xdr:cNvSpPr txBox="1"/>
      </xdr:nvSpPr>
      <xdr:spPr>
        <a:xfrm>
          <a:off x="16370300" y="62908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38,789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36</xdr:row>
      <xdr:rowOff>155063</xdr:rowOff>
    </xdr:from>
    <xdr:to>
      <xdr:col>81</xdr:col>
      <xdr:colOff>101600</xdr:colOff>
      <xdr:row>37</xdr:row>
      <xdr:rowOff>85213</xdr:rowOff>
    </xdr:to>
    <xdr:sp macro="" textlink="">
      <xdr:nvSpPr>
        <xdr:cNvPr id="535" name="楕円 534"/>
        <xdr:cNvSpPr/>
      </xdr:nvSpPr>
      <xdr:spPr>
        <a:xfrm>
          <a:off x="15430500" y="63272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37</xdr:row>
      <xdr:rowOff>76340</xdr:rowOff>
    </xdr:from>
    <xdr:ext cx="534377" cy="259045"/>
    <xdr:sp macro="" textlink="">
      <xdr:nvSpPr>
        <xdr:cNvPr id="536" name="テキスト ボックス 535"/>
        <xdr:cNvSpPr txBox="1"/>
      </xdr:nvSpPr>
      <xdr:spPr>
        <a:xfrm>
          <a:off x="15214111" y="6419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37,422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37</xdr:row>
      <xdr:rowOff>1836</xdr:rowOff>
    </xdr:from>
    <xdr:to>
      <xdr:col>76</xdr:col>
      <xdr:colOff>165100</xdr:colOff>
      <xdr:row>37</xdr:row>
      <xdr:rowOff>103436</xdr:rowOff>
    </xdr:to>
    <xdr:sp macro="" textlink="">
      <xdr:nvSpPr>
        <xdr:cNvPr id="537" name="楕円 536"/>
        <xdr:cNvSpPr/>
      </xdr:nvSpPr>
      <xdr:spPr>
        <a:xfrm>
          <a:off x="14541500" y="634548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37</xdr:row>
      <xdr:rowOff>94563</xdr:rowOff>
    </xdr:from>
    <xdr:ext cx="534377" cy="259045"/>
    <xdr:sp macro="" textlink="">
      <xdr:nvSpPr>
        <xdr:cNvPr id="538" name="テキスト ボックス 537"/>
        <xdr:cNvSpPr txBox="1"/>
      </xdr:nvSpPr>
      <xdr:spPr>
        <a:xfrm>
          <a:off x="14325111" y="64382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35,748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37</xdr:row>
      <xdr:rowOff>19133</xdr:rowOff>
    </xdr:from>
    <xdr:to>
      <xdr:col>72</xdr:col>
      <xdr:colOff>38100</xdr:colOff>
      <xdr:row>37</xdr:row>
      <xdr:rowOff>120733</xdr:rowOff>
    </xdr:to>
    <xdr:sp macro="" textlink="">
      <xdr:nvSpPr>
        <xdr:cNvPr id="539" name="楕円 538"/>
        <xdr:cNvSpPr/>
      </xdr:nvSpPr>
      <xdr:spPr>
        <a:xfrm>
          <a:off x="13652500" y="63627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37</xdr:row>
      <xdr:rowOff>111860</xdr:rowOff>
    </xdr:from>
    <xdr:ext cx="534377" cy="259045"/>
    <xdr:sp macro="" textlink="">
      <xdr:nvSpPr>
        <xdr:cNvPr id="540" name="テキスト ボックス 539"/>
        <xdr:cNvSpPr txBox="1"/>
      </xdr:nvSpPr>
      <xdr:spPr>
        <a:xfrm>
          <a:off x="13436111" y="64555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34,159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49875</xdr:rowOff>
    </xdr:from>
    <xdr:to>
      <xdr:col>67</xdr:col>
      <xdr:colOff>101600</xdr:colOff>
      <xdr:row>37</xdr:row>
      <xdr:rowOff>151475</xdr:rowOff>
    </xdr:to>
    <xdr:sp macro="" textlink="">
      <xdr:nvSpPr>
        <xdr:cNvPr id="541" name="楕円 540"/>
        <xdr:cNvSpPr/>
      </xdr:nvSpPr>
      <xdr:spPr>
        <a:xfrm>
          <a:off x="12763500" y="63935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37</xdr:row>
      <xdr:rowOff>142601</xdr:rowOff>
    </xdr:from>
    <xdr:ext cx="534377" cy="259045"/>
    <xdr:sp macro="" textlink="">
      <xdr:nvSpPr>
        <xdr:cNvPr id="542" name="テキスト ボックス 541"/>
        <xdr:cNvSpPr txBox="1"/>
      </xdr:nvSpPr>
      <xdr:spPr>
        <a:xfrm>
          <a:off x="12547111" y="648625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31,335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3" name="正方形/長方形 542"/>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4" name="正方形/長方形 543"/>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5" name="正方形/長方形 544"/>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6" name="正方形/長方形 545"/>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7" name="正方形/長方形 546"/>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8" name="正方形/長方形 547"/>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9" name="正方形/長方形 548"/>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90,015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0" name="正方形/長方形 549"/>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1" name="テキスト ボックス 550"/>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2" name="直線コネクタ 551"/>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59</xdr:row>
      <xdr:rowOff>98878</xdr:rowOff>
    </xdr:from>
    <xdr:to>
      <xdr:col>89</xdr:col>
      <xdr:colOff>177800</xdr:colOff>
      <xdr:row>59</xdr:row>
      <xdr:rowOff>98878</xdr:rowOff>
    </xdr:to>
    <xdr:cxnSp macro="">
      <xdr:nvCxnSpPr>
        <xdr:cNvPr id="553" name="直線コネクタ 552"/>
        <xdr:cNvCxnSpPr/>
      </xdr:nvCxnSpPr>
      <xdr:spPr>
        <a:xfrm>
          <a:off x="12446000" y="10214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58</xdr:row>
      <xdr:rowOff>128105</xdr:rowOff>
    </xdr:from>
    <xdr:ext cx="248786" cy="259045"/>
    <xdr:sp macro="" textlink="">
      <xdr:nvSpPr>
        <xdr:cNvPr id="554" name="テキスト ボックス 553"/>
        <xdr:cNvSpPr txBox="1"/>
      </xdr:nvSpPr>
      <xdr:spPr>
        <a:xfrm>
          <a:off x="12197214" y="10072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57</xdr:row>
      <xdr:rowOff>115207</xdr:rowOff>
    </xdr:from>
    <xdr:to>
      <xdr:col>89</xdr:col>
      <xdr:colOff>177800</xdr:colOff>
      <xdr:row>57</xdr:row>
      <xdr:rowOff>115207</xdr:rowOff>
    </xdr:to>
    <xdr:cxnSp macro="">
      <xdr:nvCxnSpPr>
        <xdr:cNvPr id="555" name="直線コネクタ 554"/>
        <xdr:cNvCxnSpPr/>
      </xdr:nvCxnSpPr>
      <xdr:spPr>
        <a:xfrm>
          <a:off x="12446000" y="9887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56</xdr:row>
      <xdr:rowOff>144434</xdr:rowOff>
    </xdr:from>
    <xdr:ext cx="595419" cy="259045"/>
    <xdr:sp macro="" textlink="">
      <xdr:nvSpPr>
        <xdr:cNvPr id="556" name="テキスト ボックス 555"/>
        <xdr:cNvSpPr txBox="1"/>
      </xdr:nvSpPr>
      <xdr:spPr>
        <a:xfrm>
          <a:off x="11850581" y="9745634"/>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55</xdr:row>
      <xdr:rowOff>131535</xdr:rowOff>
    </xdr:from>
    <xdr:to>
      <xdr:col>89</xdr:col>
      <xdr:colOff>177800</xdr:colOff>
      <xdr:row>55</xdr:row>
      <xdr:rowOff>131535</xdr:rowOff>
    </xdr:to>
    <xdr:cxnSp macro="">
      <xdr:nvCxnSpPr>
        <xdr:cNvPr id="557" name="直線コネクタ 556"/>
        <xdr:cNvCxnSpPr/>
      </xdr:nvCxnSpPr>
      <xdr:spPr>
        <a:xfrm>
          <a:off x="12446000" y="9561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54</xdr:row>
      <xdr:rowOff>160762</xdr:rowOff>
    </xdr:from>
    <xdr:ext cx="595419" cy="259045"/>
    <xdr:sp macro="" textlink="">
      <xdr:nvSpPr>
        <xdr:cNvPr id="558" name="テキスト ボックス 557"/>
        <xdr:cNvSpPr txBox="1"/>
      </xdr:nvSpPr>
      <xdr:spPr>
        <a:xfrm>
          <a:off x="11850581" y="941906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147865</xdr:rowOff>
    </xdr:from>
    <xdr:to>
      <xdr:col>89</xdr:col>
      <xdr:colOff>177800</xdr:colOff>
      <xdr:row>53</xdr:row>
      <xdr:rowOff>147865</xdr:rowOff>
    </xdr:to>
    <xdr:cxnSp macro="">
      <xdr:nvCxnSpPr>
        <xdr:cNvPr id="559" name="直線コネクタ 558"/>
        <xdr:cNvCxnSpPr/>
      </xdr:nvCxnSpPr>
      <xdr:spPr>
        <a:xfrm>
          <a:off x="12446000" y="9234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53</xdr:row>
      <xdr:rowOff>5642</xdr:rowOff>
    </xdr:from>
    <xdr:ext cx="595419" cy="259045"/>
    <xdr:sp macro="" textlink="">
      <xdr:nvSpPr>
        <xdr:cNvPr id="560" name="テキスト ボックス 559"/>
        <xdr:cNvSpPr txBox="1"/>
      </xdr:nvSpPr>
      <xdr:spPr>
        <a:xfrm>
          <a:off x="11850581" y="9092492"/>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51</xdr:row>
      <xdr:rowOff>164193</xdr:rowOff>
    </xdr:from>
    <xdr:to>
      <xdr:col>89</xdr:col>
      <xdr:colOff>177800</xdr:colOff>
      <xdr:row>51</xdr:row>
      <xdr:rowOff>164193</xdr:rowOff>
    </xdr:to>
    <xdr:cxnSp macro="">
      <xdr:nvCxnSpPr>
        <xdr:cNvPr id="561" name="直線コネクタ 560"/>
        <xdr:cNvCxnSpPr/>
      </xdr:nvCxnSpPr>
      <xdr:spPr>
        <a:xfrm>
          <a:off x="12446000" y="8908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51</xdr:row>
      <xdr:rowOff>21970</xdr:rowOff>
    </xdr:from>
    <xdr:ext cx="595419" cy="259045"/>
    <xdr:sp macro="" textlink="">
      <xdr:nvSpPr>
        <xdr:cNvPr id="562" name="テキスト ボックス 561"/>
        <xdr:cNvSpPr txBox="1"/>
      </xdr:nvSpPr>
      <xdr:spPr>
        <a:xfrm>
          <a:off x="11850581" y="8765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9072</xdr:rowOff>
    </xdr:from>
    <xdr:to>
      <xdr:col>89</xdr:col>
      <xdr:colOff>177800</xdr:colOff>
      <xdr:row>50</xdr:row>
      <xdr:rowOff>9072</xdr:rowOff>
    </xdr:to>
    <xdr:cxnSp macro="">
      <xdr:nvCxnSpPr>
        <xdr:cNvPr id="563" name="直線コネクタ 562"/>
        <xdr:cNvCxnSpPr/>
      </xdr:nvCxnSpPr>
      <xdr:spPr>
        <a:xfrm>
          <a:off x="12446000" y="8581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38299</xdr:rowOff>
    </xdr:from>
    <xdr:ext cx="595419" cy="259045"/>
    <xdr:sp macro="" textlink="">
      <xdr:nvSpPr>
        <xdr:cNvPr id="564" name="テキスト ボックス 563"/>
        <xdr:cNvSpPr txBox="1"/>
      </xdr:nvSpPr>
      <xdr:spPr>
        <a:xfrm>
          <a:off x="11850581" y="8439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5" name="直線コネクタ 564"/>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66" name="テキスト ボックス 565"/>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67" name="教育費グラフ枠"/>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49</xdr:row>
      <xdr:rowOff>170884</xdr:rowOff>
    </xdr:from>
    <xdr:to>
      <xdr:col>85</xdr:col>
      <xdr:colOff>126364</xdr:colOff>
      <xdr:row>58</xdr:row>
      <xdr:rowOff>128329</xdr:rowOff>
    </xdr:to>
    <xdr:cxnSp macro="">
      <xdr:nvCxnSpPr>
        <xdr:cNvPr id="568" name="直線コネクタ 567"/>
        <xdr:cNvCxnSpPr/>
      </xdr:nvCxnSpPr>
      <xdr:spPr>
        <a:xfrm flipV="1">
          <a:off x="16317595" y="8571934"/>
          <a:ext cx="1269" cy="150049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132156</xdr:rowOff>
    </xdr:from>
    <xdr:ext cx="534377" cy="259045"/>
    <xdr:sp macro="" textlink="">
      <xdr:nvSpPr>
        <xdr:cNvPr id="569" name="教育費最小値テキスト"/>
        <xdr:cNvSpPr txBox="1"/>
      </xdr:nvSpPr>
      <xdr:spPr>
        <a:xfrm>
          <a:off x="16370300" y="100762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43,482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128329</xdr:rowOff>
    </xdr:from>
    <xdr:to>
      <xdr:col>86</xdr:col>
      <xdr:colOff>25400</xdr:colOff>
      <xdr:row>58</xdr:row>
      <xdr:rowOff>128329</xdr:rowOff>
    </xdr:to>
    <xdr:cxnSp macro="">
      <xdr:nvCxnSpPr>
        <xdr:cNvPr id="570" name="直線コネクタ 569"/>
        <xdr:cNvCxnSpPr/>
      </xdr:nvCxnSpPr>
      <xdr:spPr>
        <a:xfrm>
          <a:off x="16230600" y="100724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48</xdr:row>
      <xdr:rowOff>117561</xdr:rowOff>
    </xdr:from>
    <xdr:ext cx="599010" cy="259045"/>
    <xdr:sp macro="" textlink="">
      <xdr:nvSpPr>
        <xdr:cNvPr id="571" name="教育費最大値テキスト"/>
        <xdr:cNvSpPr txBox="1"/>
      </xdr:nvSpPr>
      <xdr:spPr>
        <a:xfrm>
          <a:off x="16370300" y="834716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502,951</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49</xdr:row>
      <xdr:rowOff>170884</xdr:rowOff>
    </xdr:from>
    <xdr:to>
      <xdr:col>86</xdr:col>
      <xdr:colOff>25400</xdr:colOff>
      <xdr:row>49</xdr:row>
      <xdr:rowOff>170884</xdr:rowOff>
    </xdr:to>
    <xdr:cxnSp macro="">
      <xdr:nvCxnSpPr>
        <xdr:cNvPr id="572" name="直線コネクタ 571"/>
        <xdr:cNvCxnSpPr/>
      </xdr:nvCxnSpPr>
      <xdr:spPr>
        <a:xfrm>
          <a:off x="16230600" y="857193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107624</xdr:rowOff>
    </xdr:from>
    <xdr:to>
      <xdr:col>85</xdr:col>
      <xdr:colOff>127000</xdr:colOff>
      <xdr:row>57</xdr:row>
      <xdr:rowOff>144325</xdr:rowOff>
    </xdr:to>
    <xdr:cxnSp macro="">
      <xdr:nvCxnSpPr>
        <xdr:cNvPr id="573" name="直線コネクタ 572"/>
        <xdr:cNvCxnSpPr/>
      </xdr:nvCxnSpPr>
      <xdr:spPr>
        <a:xfrm flipV="1">
          <a:off x="15481300" y="9880274"/>
          <a:ext cx="838200" cy="367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79581</xdr:rowOff>
    </xdr:from>
    <xdr:ext cx="599010" cy="259045"/>
    <xdr:sp macro="" textlink="">
      <xdr:nvSpPr>
        <xdr:cNvPr id="574" name="教育費平均値テキスト"/>
        <xdr:cNvSpPr txBox="1"/>
      </xdr:nvSpPr>
      <xdr:spPr>
        <a:xfrm>
          <a:off x="16370300" y="9680781"/>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102,359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56704</xdr:rowOff>
    </xdr:from>
    <xdr:to>
      <xdr:col>85</xdr:col>
      <xdr:colOff>177800</xdr:colOff>
      <xdr:row>57</xdr:row>
      <xdr:rowOff>158304</xdr:rowOff>
    </xdr:to>
    <xdr:sp macro="" textlink="">
      <xdr:nvSpPr>
        <xdr:cNvPr id="575" name="フローチャート: 判断 574"/>
        <xdr:cNvSpPr/>
      </xdr:nvSpPr>
      <xdr:spPr>
        <a:xfrm>
          <a:off x="16268700" y="982935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112216</xdr:rowOff>
    </xdr:from>
    <xdr:to>
      <xdr:col>81</xdr:col>
      <xdr:colOff>50800</xdr:colOff>
      <xdr:row>57</xdr:row>
      <xdr:rowOff>144325</xdr:rowOff>
    </xdr:to>
    <xdr:cxnSp macro="">
      <xdr:nvCxnSpPr>
        <xdr:cNvPr id="576" name="直線コネクタ 575"/>
        <xdr:cNvCxnSpPr/>
      </xdr:nvCxnSpPr>
      <xdr:spPr>
        <a:xfrm>
          <a:off x="14592300" y="9884866"/>
          <a:ext cx="889000" cy="321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94928</xdr:rowOff>
    </xdr:from>
    <xdr:to>
      <xdr:col>81</xdr:col>
      <xdr:colOff>101600</xdr:colOff>
      <xdr:row>58</xdr:row>
      <xdr:rowOff>25078</xdr:rowOff>
    </xdr:to>
    <xdr:sp macro="" textlink="">
      <xdr:nvSpPr>
        <xdr:cNvPr id="577" name="フローチャート: 判断 576"/>
        <xdr:cNvSpPr/>
      </xdr:nvSpPr>
      <xdr:spPr>
        <a:xfrm>
          <a:off x="15430500" y="98675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58</xdr:row>
      <xdr:rowOff>16205</xdr:rowOff>
    </xdr:from>
    <xdr:ext cx="534377" cy="259045"/>
    <xdr:sp macro="" textlink="">
      <xdr:nvSpPr>
        <xdr:cNvPr id="578" name="テキスト ボックス 577"/>
        <xdr:cNvSpPr txBox="1"/>
      </xdr:nvSpPr>
      <xdr:spPr>
        <a:xfrm>
          <a:off x="15214111" y="99603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112216</xdr:rowOff>
    </xdr:from>
    <xdr:to>
      <xdr:col>76</xdr:col>
      <xdr:colOff>114300</xdr:colOff>
      <xdr:row>57</xdr:row>
      <xdr:rowOff>125373</xdr:rowOff>
    </xdr:to>
    <xdr:cxnSp macro="">
      <xdr:nvCxnSpPr>
        <xdr:cNvPr id="579" name="直線コネクタ 578"/>
        <xdr:cNvCxnSpPr/>
      </xdr:nvCxnSpPr>
      <xdr:spPr>
        <a:xfrm flipV="1">
          <a:off x="13703300" y="9884866"/>
          <a:ext cx="889000" cy="131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99575</xdr:rowOff>
    </xdr:from>
    <xdr:to>
      <xdr:col>76</xdr:col>
      <xdr:colOff>165100</xdr:colOff>
      <xdr:row>58</xdr:row>
      <xdr:rowOff>29725</xdr:rowOff>
    </xdr:to>
    <xdr:sp macro="" textlink="">
      <xdr:nvSpPr>
        <xdr:cNvPr id="580" name="フローチャート: 判断 579"/>
        <xdr:cNvSpPr/>
      </xdr:nvSpPr>
      <xdr:spPr>
        <a:xfrm>
          <a:off x="14541500" y="987222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58</xdr:row>
      <xdr:rowOff>20852</xdr:rowOff>
    </xdr:from>
    <xdr:ext cx="534377" cy="259045"/>
    <xdr:sp macro="" textlink="">
      <xdr:nvSpPr>
        <xdr:cNvPr id="581" name="テキスト ボックス 580"/>
        <xdr:cNvSpPr txBox="1"/>
      </xdr:nvSpPr>
      <xdr:spPr>
        <a:xfrm>
          <a:off x="14325111" y="99649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89,231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125373</xdr:rowOff>
    </xdr:from>
    <xdr:to>
      <xdr:col>71</xdr:col>
      <xdr:colOff>177800</xdr:colOff>
      <xdr:row>58</xdr:row>
      <xdr:rowOff>8748</xdr:rowOff>
    </xdr:to>
    <xdr:cxnSp macro="">
      <xdr:nvCxnSpPr>
        <xdr:cNvPr id="582" name="直線コネクタ 581"/>
        <xdr:cNvCxnSpPr/>
      </xdr:nvCxnSpPr>
      <xdr:spPr>
        <a:xfrm flipV="1">
          <a:off x="12814300" y="9898023"/>
          <a:ext cx="889000" cy="5482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127393</xdr:rowOff>
    </xdr:from>
    <xdr:to>
      <xdr:col>72</xdr:col>
      <xdr:colOff>38100</xdr:colOff>
      <xdr:row>58</xdr:row>
      <xdr:rowOff>57543</xdr:rowOff>
    </xdr:to>
    <xdr:sp macro="" textlink="">
      <xdr:nvSpPr>
        <xdr:cNvPr id="583" name="フローチャート: 判断 582"/>
        <xdr:cNvSpPr/>
      </xdr:nvSpPr>
      <xdr:spPr>
        <a:xfrm>
          <a:off x="13652500" y="99000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48670</xdr:rowOff>
    </xdr:from>
    <xdr:ext cx="534377" cy="259045"/>
    <xdr:sp macro="" textlink="">
      <xdr:nvSpPr>
        <xdr:cNvPr id="584" name="テキスト ボックス 583"/>
        <xdr:cNvSpPr txBox="1"/>
      </xdr:nvSpPr>
      <xdr:spPr>
        <a:xfrm>
          <a:off x="13436111" y="999277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80,713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111032</xdr:rowOff>
    </xdr:from>
    <xdr:to>
      <xdr:col>67</xdr:col>
      <xdr:colOff>101600</xdr:colOff>
      <xdr:row>58</xdr:row>
      <xdr:rowOff>41182</xdr:rowOff>
    </xdr:to>
    <xdr:sp macro="" textlink="">
      <xdr:nvSpPr>
        <xdr:cNvPr id="585" name="フローチャート: 判断 584"/>
        <xdr:cNvSpPr/>
      </xdr:nvSpPr>
      <xdr:spPr>
        <a:xfrm>
          <a:off x="12763500" y="98836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56</xdr:row>
      <xdr:rowOff>57709</xdr:rowOff>
    </xdr:from>
    <xdr:ext cx="534377" cy="259045"/>
    <xdr:sp macro="" textlink="">
      <xdr:nvSpPr>
        <xdr:cNvPr id="586" name="テキスト ボックス 585"/>
        <xdr:cNvSpPr txBox="1"/>
      </xdr:nvSpPr>
      <xdr:spPr>
        <a:xfrm>
          <a:off x="12547111" y="96589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85,723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87" name="テキスト ボックス 586"/>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88" name="テキスト ボックス 587"/>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89" name="テキスト ボックス 588"/>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0" name="テキスト ボックス 589"/>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1" name="テキスト ボックス 590"/>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56824</xdr:rowOff>
    </xdr:from>
    <xdr:to>
      <xdr:col>85</xdr:col>
      <xdr:colOff>177800</xdr:colOff>
      <xdr:row>57</xdr:row>
      <xdr:rowOff>158424</xdr:rowOff>
    </xdr:to>
    <xdr:sp macro="" textlink="">
      <xdr:nvSpPr>
        <xdr:cNvPr id="592" name="楕円 591"/>
        <xdr:cNvSpPr/>
      </xdr:nvSpPr>
      <xdr:spPr>
        <a:xfrm>
          <a:off x="16268700" y="982947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57</xdr:row>
      <xdr:rowOff>35251</xdr:rowOff>
    </xdr:from>
    <xdr:ext cx="599010" cy="259045"/>
    <xdr:sp macro="" textlink="">
      <xdr:nvSpPr>
        <xdr:cNvPr id="593" name="教育費該当値テキスト"/>
        <xdr:cNvSpPr txBox="1"/>
      </xdr:nvSpPr>
      <xdr:spPr>
        <a:xfrm>
          <a:off x="16370300" y="980790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102,322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93525</xdr:rowOff>
    </xdr:from>
    <xdr:to>
      <xdr:col>81</xdr:col>
      <xdr:colOff>101600</xdr:colOff>
      <xdr:row>58</xdr:row>
      <xdr:rowOff>23675</xdr:rowOff>
    </xdr:to>
    <xdr:sp macro="" textlink="">
      <xdr:nvSpPr>
        <xdr:cNvPr id="594" name="楕円 593"/>
        <xdr:cNvSpPr/>
      </xdr:nvSpPr>
      <xdr:spPr>
        <a:xfrm>
          <a:off x="15430500" y="98661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56</xdr:row>
      <xdr:rowOff>40202</xdr:rowOff>
    </xdr:from>
    <xdr:ext cx="534377" cy="259045"/>
    <xdr:sp macro="" textlink="">
      <xdr:nvSpPr>
        <xdr:cNvPr id="595" name="テキスト ボックス 594"/>
        <xdr:cNvSpPr txBox="1"/>
      </xdr:nvSpPr>
      <xdr:spPr>
        <a:xfrm>
          <a:off x="15214111" y="96414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91,084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61416</xdr:rowOff>
    </xdr:from>
    <xdr:to>
      <xdr:col>76</xdr:col>
      <xdr:colOff>165100</xdr:colOff>
      <xdr:row>57</xdr:row>
      <xdr:rowOff>163016</xdr:rowOff>
    </xdr:to>
    <xdr:sp macro="" textlink="">
      <xdr:nvSpPr>
        <xdr:cNvPr id="596" name="楕円 595"/>
        <xdr:cNvSpPr/>
      </xdr:nvSpPr>
      <xdr:spPr>
        <a:xfrm>
          <a:off x="14541500" y="98340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5295</xdr:colOff>
      <xdr:row>56</xdr:row>
      <xdr:rowOff>8093</xdr:rowOff>
    </xdr:from>
    <xdr:ext cx="599010" cy="259045"/>
    <xdr:sp macro="" textlink="">
      <xdr:nvSpPr>
        <xdr:cNvPr id="597" name="テキスト ボックス 596"/>
        <xdr:cNvSpPr txBox="1"/>
      </xdr:nvSpPr>
      <xdr:spPr>
        <a:xfrm>
          <a:off x="14292795" y="960929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74573</xdr:rowOff>
    </xdr:from>
    <xdr:to>
      <xdr:col>72</xdr:col>
      <xdr:colOff>38100</xdr:colOff>
      <xdr:row>58</xdr:row>
      <xdr:rowOff>4723</xdr:rowOff>
    </xdr:to>
    <xdr:sp macro="" textlink="">
      <xdr:nvSpPr>
        <xdr:cNvPr id="598" name="楕円 597"/>
        <xdr:cNvSpPr/>
      </xdr:nvSpPr>
      <xdr:spPr>
        <a:xfrm>
          <a:off x="13652500" y="98472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56</xdr:row>
      <xdr:rowOff>21250</xdr:rowOff>
    </xdr:from>
    <xdr:ext cx="534377" cy="259045"/>
    <xdr:sp macro="" textlink="">
      <xdr:nvSpPr>
        <xdr:cNvPr id="599" name="テキスト ボックス 598"/>
        <xdr:cNvSpPr txBox="1"/>
      </xdr:nvSpPr>
      <xdr:spPr>
        <a:xfrm>
          <a:off x="13436111" y="962245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96,887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129398</xdr:rowOff>
    </xdr:from>
    <xdr:to>
      <xdr:col>67</xdr:col>
      <xdr:colOff>101600</xdr:colOff>
      <xdr:row>58</xdr:row>
      <xdr:rowOff>59548</xdr:rowOff>
    </xdr:to>
    <xdr:sp macro="" textlink="">
      <xdr:nvSpPr>
        <xdr:cNvPr id="600" name="楕円 599"/>
        <xdr:cNvSpPr/>
      </xdr:nvSpPr>
      <xdr:spPr>
        <a:xfrm>
          <a:off x="12763500" y="99020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58</xdr:row>
      <xdr:rowOff>50675</xdr:rowOff>
    </xdr:from>
    <xdr:ext cx="534377" cy="259045"/>
    <xdr:sp macro="" textlink="">
      <xdr:nvSpPr>
        <xdr:cNvPr id="601" name="テキスト ボックス 600"/>
        <xdr:cNvSpPr txBox="1"/>
      </xdr:nvSpPr>
      <xdr:spPr>
        <a:xfrm>
          <a:off x="12547111" y="999477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80,099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2" name="正方形/長方形 601"/>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3" name="正方形/長方形 602"/>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4" name="正方形/長方形 603"/>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5" name="正方形/長方形 604"/>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06" name="正方形/長方形 605"/>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07" name="正方形/長方形 606"/>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08" name="正方形/長方形 607"/>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09" name="正方形/長方形 608"/>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0" name="テキスト ボックス 609"/>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1" name="直線コネクタ 610"/>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2" name="直線コネクタ 611"/>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3" name="テキスト ボックス 612"/>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4" name="直線コネクタ 613"/>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75</xdr:row>
      <xdr:rowOff>54627</xdr:rowOff>
    </xdr:from>
    <xdr:ext cx="595419" cy="259045"/>
    <xdr:sp macro="" textlink="">
      <xdr:nvSpPr>
        <xdr:cNvPr id="615" name="テキスト ボックス 614"/>
        <xdr:cNvSpPr txBox="1"/>
      </xdr:nvSpPr>
      <xdr:spPr>
        <a:xfrm>
          <a:off x="11850581" y="12913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16" name="直線コネクタ 615"/>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72</xdr:row>
      <xdr:rowOff>111777</xdr:rowOff>
    </xdr:from>
    <xdr:ext cx="595419" cy="259045"/>
    <xdr:sp macro="" textlink="">
      <xdr:nvSpPr>
        <xdr:cNvPr id="617" name="テキスト ボックス 616"/>
        <xdr:cNvSpPr txBox="1"/>
      </xdr:nvSpPr>
      <xdr:spPr>
        <a:xfrm>
          <a:off x="11850581" y="12456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18" name="直線コネクタ 617"/>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168927</xdr:rowOff>
    </xdr:from>
    <xdr:ext cx="595419" cy="259045"/>
    <xdr:sp macro="" textlink="">
      <xdr:nvSpPr>
        <xdr:cNvPr id="619" name="テキスト ボックス 618"/>
        <xdr:cNvSpPr txBox="1"/>
      </xdr:nvSpPr>
      <xdr:spPr>
        <a:xfrm>
          <a:off x="11850581" y="11998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0" name="直線コネクタ 619"/>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21" name="テキスト ボックス 620"/>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2" name="災害復旧費グラフ枠"/>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108386</xdr:rowOff>
    </xdr:from>
    <xdr:to>
      <xdr:col>85</xdr:col>
      <xdr:colOff>126364</xdr:colOff>
      <xdr:row>78</xdr:row>
      <xdr:rowOff>139700</xdr:rowOff>
    </xdr:to>
    <xdr:cxnSp macro="">
      <xdr:nvCxnSpPr>
        <xdr:cNvPr id="623" name="直線コネクタ 622"/>
        <xdr:cNvCxnSpPr/>
      </xdr:nvCxnSpPr>
      <xdr:spPr>
        <a:xfrm flipV="1">
          <a:off x="16317595" y="12281336"/>
          <a:ext cx="1269" cy="123146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143527</xdr:rowOff>
    </xdr:from>
    <xdr:ext cx="249299" cy="259045"/>
    <xdr:sp macro="" textlink="">
      <xdr:nvSpPr>
        <xdr:cNvPr id="624" name="災害復旧費最小値テキスト"/>
        <xdr:cNvSpPr txBox="1"/>
      </xdr:nvSpPr>
      <xdr:spPr>
        <a:xfrm>
          <a:off x="16370300" y="13516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5" name="直線コネクタ 624"/>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55063</xdr:rowOff>
    </xdr:from>
    <xdr:ext cx="599010" cy="259045"/>
    <xdr:sp macro="" textlink="">
      <xdr:nvSpPr>
        <xdr:cNvPr id="626" name="災害復旧費最大値テキスト"/>
        <xdr:cNvSpPr txBox="1"/>
      </xdr:nvSpPr>
      <xdr:spPr>
        <a:xfrm>
          <a:off x="16370300" y="120565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269,349</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71</xdr:row>
      <xdr:rowOff>108386</xdr:rowOff>
    </xdr:from>
    <xdr:to>
      <xdr:col>86</xdr:col>
      <xdr:colOff>25400</xdr:colOff>
      <xdr:row>71</xdr:row>
      <xdr:rowOff>108386</xdr:rowOff>
    </xdr:to>
    <xdr:cxnSp macro="">
      <xdr:nvCxnSpPr>
        <xdr:cNvPr id="627" name="直線コネクタ 626"/>
        <xdr:cNvCxnSpPr/>
      </xdr:nvCxnSpPr>
      <xdr:spPr>
        <a:xfrm>
          <a:off x="16230600" y="122813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139700</xdr:rowOff>
    </xdr:from>
    <xdr:to>
      <xdr:col>85</xdr:col>
      <xdr:colOff>127000</xdr:colOff>
      <xdr:row>78</xdr:row>
      <xdr:rowOff>139700</xdr:rowOff>
    </xdr:to>
    <xdr:cxnSp macro="">
      <xdr:nvCxnSpPr>
        <xdr:cNvPr id="628" name="直線コネクタ 627"/>
        <xdr:cNvCxnSpPr/>
      </xdr:nvCxnSpPr>
      <xdr:spPr>
        <a:xfrm>
          <a:off x="15481300" y="13512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51317</xdr:rowOff>
    </xdr:from>
    <xdr:ext cx="534377" cy="259045"/>
    <xdr:sp macro="" textlink="">
      <xdr:nvSpPr>
        <xdr:cNvPr id="629" name="災害復旧費平均値テキスト"/>
        <xdr:cNvSpPr txBox="1"/>
      </xdr:nvSpPr>
      <xdr:spPr>
        <a:xfrm>
          <a:off x="16370300" y="132529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13,224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28440</xdr:rowOff>
    </xdr:from>
    <xdr:to>
      <xdr:col>85</xdr:col>
      <xdr:colOff>177800</xdr:colOff>
      <xdr:row>78</xdr:row>
      <xdr:rowOff>130040</xdr:rowOff>
    </xdr:to>
    <xdr:sp macro="" textlink="">
      <xdr:nvSpPr>
        <xdr:cNvPr id="630" name="フローチャート: 判断 629"/>
        <xdr:cNvSpPr/>
      </xdr:nvSpPr>
      <xdr:spPr>
        <a:xfrm>
          <a:off x="16268700" y="13401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139700</xdr:rowOff>
    </xdr:from>
    <xdr:to>
      <xdr:col>81</xdr:col>
      <xdr:colOff>50800</xdr:colOff>
      <xdr:row>78</xdr:row>
      <xdr:rowOff>139700</xdr:rowOff>
    </xdr:to>
    <xdr:cxnSp macro="">
      <xdr:nvCxnSpPr>
        <xdr:cNvPr id="631" name="直線コネクタ 630"/>
        <xdr:cNvCxnSpPr/>
      </xdr:nvCxnSpPr>
      <xdr:spPr>
        <a:xfrm>
          <a:off x="14592300" y="13512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35655</xdr:rowOff>
    </xdr:from>
    <xdr:to>
      <xdr:col>81</xdr:col>
      <xdr:colOff>101600</xdr:colOff>
      <xdr:row>78</xdr:row>
      <xdr:rowOff>137255</xdr:rowOff>
    </xdr:to>
    <xdr:sp macro="" textlink="">
      <xdr:nvSpPr>
        <xdr:cNvPr id="632" name="フローチャート: 判断 631"/>
        <xdr:cNvSpPr/>
      </xdr:nvSpPr>
      <xdr:spPr>
        <a:xfrm>
          <a:off x="15430500" y="134087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76</xdr:row>
      <xdr:rowOff>153782</xdr:rowOff>
    </xdr:from>
    <xdr:ext cx="534377" cy="259045"/>
    <xdr:sp macro="" textlink="">
      <xdr:nvSpPr>
        <xdr:cNvPr id="633" name="テキスト ボックス 632"/>
        <xdr:cNvSpPr txBox="1"/>
      </xdr:nvSpPr>
      <xdr:spPr>
        <a:xfrm>
          <a:off x="15214111" y="1318398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11,646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139700</xdr:rowOff>
    </xdr:from>
    <xdr:to>
      <xdr:col>76</xdr:col>
      <xdr:colOff>114300</xdr:colOff>
      <xdr:row>78</xdr:row>
      <xdr:rowOff>139700</xdr:rowOff>
    </xdr:to>
    <xdr:cxnSp macro="">
      <xdr:nvCxnSpPr>
        <xdr:cNvPr id="634" name="直線コネクタ 633"/>
        <xdr:cNvCxnSpPr/>
      </xdr:nvCxnSpPr>
      <xdr:spPr>
        <a:xfrm>
          <a:off x="13703300" y="13512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50797</xdr:rowOff>
    </xdr:from>
    <xdr:to>
      <xdr:col>76</xdr:col>
      <xdr:colOff>165100</xdr:colOff>
      <xdr:row>78</xdr:row>
      <xdr:rowOff>152397</xdr:rowOff>
    </xdr:to>
    <xdr:sp macro="" textlink="">
      <xdr:nvSpPr>
        <xdr:cNvPr id="635" name="フローチャート: 判断 634"/>
        <xdr:cNvSpPr/>
      </xdr:nvSpPr>
      <xdr:spPr>
        <a:xfrm>
          <a:off x="14541500" y="134238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76</xdr:row>
      <xdr:rowOff>168924</xdr:rowOff>
    </xdr:from>
    <xdr:ext cx="469744" cy="259045"/>
    <xdr:sp macro="" textlink="">
      <xdr:nvSpPr>
        <xdr:cNvPr id="636" name="テキスト ボックス 635"/>
        <xdr:cNvSpPr txBox="1"/>
      </xdr:nvSpPr>
      <xdr:spPr>
        <a:xfrm>
          <a:off x="14357428" y="131991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139700</xdr:rowOff>
    </xdr:from>
    <xdr:to>
      <xdr:col>71</xdr:col>
      <xdr:colOff>177800</xdr:colOff>
      <xdr:row>78</xdr:row>
      <xdr:rowOff>139700</xdr:rowOff>
    </xdr:to>
    <xdr:cxnSp macro="">
      <xdr:nvCxnSpPr>
        <xdr:cNvPr id="637" name="直線コネクタ 636"/>
        <xdr:cNvCxnSpPr/>
      </xdr:nvCxnSpPr>
      <xdr:spPr>
        <a:xfrm>
          <a:off x="12814300" y="13512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42782</xdr:rowOff>
    </xdr:from>
    <xdr:to>
      <xdr:col>72</xdr:col>
      <xdr:colOff>38100</xdr:colOff>
      <xdr:row>78</xdr:row>
      <xdr:rowOff>144382</xdr:rowOff>
    </xdr:to>
    <xdr:sp macro="" textlink="">
      <xdr:nvSpPr>
        <xdr:cNvPr id="638" name="フローチャート: 判断 637"/>
        <xdr:cNvSpPr/>
      </xdr:nvSpPr>
      <xdr:spPr>
        <a:xfrm>
          <a:off x="13652500" y="134158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76</xdr:row>
      <xdr:rowOff>160909</xdr:rowOff>
    </xdr:from>
    <xdr:ext cx="534377" cy="259045"/>
    <xdr:sp macro="" textlink="">
      <xdr:nvSpPr>
        <xdr:cNvPr id="639" name="テキスト ボックス 638"/>
        <xdr:cNvSpPr txBox="1"/>
      </xdr:nvSpPr>
      <xdr:spPr>
        <a:xfrm>
          <a:off x="13436111" y="131911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28728</xdr:rowOff>
    </xdr:from>
    <xdr:to>
      <xdr:col>67</xdr:col>
      <xdr:colOff>101600</xdr:colOff>
      <xdr:row>78</xdr:row>
      <xdr:rowOff>130328</xdr:rowOff>
    </xdr:to>
    <xdr:sp macro="" textlink="">
      <xdr:nvSpPr>
        <xdr:cNvPr id="640" name="フローチャート: 判断 639"/>
        <xdr:cNvSpPr/>
      </xdr:nvSpPr>
      <xdr:spPr>
        <a:xfrm>
          <a:off x="12763500" y="134018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76</xdr:row>
      <xdr:rowOff>146855</xdr:rowOff>
    </xdr:from>
    <xdr:ext cx="534377" cy="259045"/>
    <xdr:sp macro="" textlink="">
      <xdr:nvSpPr>
        <xdr:cNvPr id="641" name="テキスト ボックス 640"/>
        <xdr:cNvSpPr txBox="1"/>
      </xdr:nvSpPr>
      <xdr:spPr>
        <a:xfrm>
          <a:off x="12547111" y="131770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2" name="テキスト ボックス 641"/>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3" name="テキスト ボックス 642"/>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4" name="テキスト ボックス 643"/>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5" name="テキスト ボックス 644"/>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46" name="テキスト ボックス 645"/>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88900</xdr:rowOff>
    </xdr:from>
    <xdr:to>
      <xdr:col>85</xdr:col>
      <xdr:colOff>177800</xdr:colOff>
      <xdr:row>79</xdr:row>
      <xdr:rowOff>19050</xdr:rowOff>
    </xdr:to>
    <xdr:sp macro="" textlink="">
      <xdr:nvSpPr>
        <xdr:cNvPr id="647" name="楕円 646"/>
        <xdr:cNvSpPr/>
      </xdr:nvSpPr>
      <xdr:spPr>
        <a:xfrm>
          <a:off x="162687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6867</xdr:rowOff>
    </xdr:from>
    <xdr:ext cx="249299" cy="259045"/>
    <xdr:sp macro="" textlink="">
      <xdr:nvSpPr>
        <xdr:cNvPr id="648" name="災害復旧費該当値テキスト"/>
        <xdr:cNvSpPr txBox="1"/>
      </xdr:nvSpPr>
      <xdr:spPr>
        <a:xfrm>
          <a:off x="16370300" y="1337996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88900</xdr:rowOff>
    </xdr:from>
    <xdr:to>
      <xdr:col>81</xdr:col>
      <xdr:colOff>101600</xdr:colOff>
      <xdr:row>79</xdr:row>
      <xdr:rowOff>19050</xdr:rowOff>
    </xdr:to>
    <xdr:sp macro="" textlink="">
      <xdr:nvSpPr>
        <xdr:cNvPr id="649" name="楕円 648"/>
        <xdr:cNvSpPr/>
      </xdr:nvSpPr>
      <xdr:spPr>
        <a:xfrm>
          <a:off x="15430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10177</xdr:rowOff>
    </xdr:from>
    <xdr:ext cx="249299" cy="259045"/>
    <xdr:sp macro="" textlink="">
      <xdr:nvSpPr>
        <xdr:cNvPr id="650" name="テキスト ボックス 649"/>
        <xdr:cNvSpPr txBox="1"/>
      </xdr:nvSpPr>
      <xdr:spPr>
        <a:xfrm>
          <a:off x="15356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88900</xdr:rowOff>
    </xdr:from>
    <xdr:to>
      <xdr:col>76</xdr:col>
      <xdr:colOff>165100</xdr:colOff>
      <xdr:row>79</xdr:row>
      <xdr:rowOff>19050</xdr:rowOff>
    </xdr:to>
    <xdr:sp macro="" textlink="">
      <xdr:nvSpPr>
        <xdr:cNvPr id="651" name="楕円 650"/>
        <xdr:cNvSpPr/>
      </xdr:nvSpPr>
      <xdr:spPr>
        <a:xfrm>
          <a:off x="14541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10177</xdr:rowOff>
    </xdr:from>
    <xdr:ext cx="249299" cy="259045"/>
    <xdr:sp macro="" textlink="">
      <xdr:nvSpPr>
        <xdr:cNvPr id="652" name="テキスト ボックス 651"/>
        <xdr:cNvSpPr txBox="1"/>
      </xdr:nvSpPr>
      <xdr:spPr>
        <a:xfrm>
          <a:off x="14467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88900</xdr:rowOff>
    </xdr:from>
    <xdr:to>
      <xdr:col>72</xdr:col>
      <xdr:colOff>38100</xdr:colOff>
      <xdr:row>79</xdr:row>
      <xdr:rowOff>19050</xdr:rowOff>
    </xdr:to>
    <xdr:sp macro="" textlink="">
      <xdr:nvSpPr>
        <xdr:cNvPr id="653" name="楕円 652"/>
        <xdr:cNvSpPr/>
      </xdr:nvSpPr>
      <xdr:spPr>
        <a:xfrm>
          <a:off x="13652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79</xdr:row>
      <xdr:rowOff>10177</xdr:rowOff>
    </xdr:from>
    <xdr:ext cx="249299" cy="259045"/>
    <xdr:sp macro="" textlink="">
      <xdr:nvSpPr>
        <xdr:cNvPr id="654" name="テキスト ボックス 653"/>
        <xdr:cNvSpPr txBox="1"/>
      </xdr:nvSpPr>
      <xdr:spPr>
        <a:xfrm>
          <a:off x="13578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88900</xdr:rowOff>
    </xdr:from>
    <xdr:to>
      <xdr:col>67</xdr:col>
      <xdr:colOff>101600</xdr:colOff>
      <xdr:row>79</xdr:row>
      <xdr:rowOff>19050</xdr:rowOff>
    </xdr:to>
    <xdr:sp macro="" textlink="">
      <xdr:nvSpPr>
        <xdr:cNvPr id="655" name="楕円 654"/>
        <xdr:cNvSpPr/>
      </xdr:nvSpPr>
      <xdr:spPr>
        <a:xfrm>
          <a:off x="12763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79</xdr:row>
      <xdr:rowOff>10177</xdr:rowOff>
    </xdr:from>
    <xdr:ext cx="249299" cy="259045"/>
    <xdr:sp macro="" textlink="">
      <xdr:nvSpPr>
        <xdr:cNvPr id="656" name="テキスト ボックス 655"/>
        <xdr:cNvSpPr txBox="1"/>
      </xdr:nvSpPr>
      <xdr:spPr>
        <a:xfrm>
          <a:off x="12689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57" name="正方形/長方形 656"/>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58" name="正方形/長方形 657"/>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59" name="正方形/長方形 658"/>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37/77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0" name="正方形/長方形 659"/>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1" name="正方形/長方形 660"/>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2" name="正方形/長方形 661"/>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3" name="正方形/長方形 662"/>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68,744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4" name="正方形/長方形 663"/>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5" name="テキスト ボックス 664"/>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66" name="直線コネクタ 665"/>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67" name="直線コネクタ 666"/>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68" name="テキスト ボックス 667"/>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69" name="直線コネクタ 668"/>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70" name="テキスト ボックス 669"/>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71" name="直線コネクタ 670"/>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72" name="テキスト ボックス 671"/>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73" name="直線コネクタ 672"/>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74" name="テキスト ボックス 673"/>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75" name="直線コネクタ 674"/>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76" name="テキスト ボックス 675"/>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77" name="公債費グラフ枠"/>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134446</xdr:rowOff>
    </xdr:from>
    <xdr:to>
      <xdr:col>85</xdr:col>
      <xdr:colOff>126364</xdr:colOff>
      <xdr:row>98</xdr:row>
      <xdr:rowOff>134136</xdr:rowOff>
    </xdr:to>
    <xdr:cxnSp macro="">
      <xdr:nvCxnSpPr>
        <xdr:cNvPr id="678" name="直線コネクタ 677"/>
        <xdr:cNvCxnSpPr/>
      </xdr:nvCxnSpPr>
      <xdr:spPr>
        <a:xfrm flipV="1">
          <a:off x="16317595" y="15736396"/>
          <a:ext cx="1269" cy="119984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137963</xdr:rowOff>
    </xdr:from>
    <xdr:ext cx="469744" cy="259045"/>
    <xdr:sp macro="" textlink="">
      <xdr:nvSpPr>
        <xdr:cNvPr id="679" name="公債費最小値テキスト"/>
        <xdr:cNvSpPr txBox="1"/>
      </xdr:nvSpPr>
      <xdr:spPr>
        <a:xfrm>
          <a:off x="16370300" y="1694006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2,434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134136</xdr:rowOff>
    </xdr:from>
    <xdr:to>
      <xdr:col>86</xdr:col>
      <xdr:colOff>25400</xdr:colOff>
      <xdr:row>98</xdr:row>
      <xdr:rowOff>134136</xdr:rowOff>
    </xdr:to>
    <xdr:cxnSp macro="">
      <xdr:nvCxnSpPr>
        <xdr:cNvPr id="680" name="直線コネクタ 679"/>
        <xdr:cNvCxnSpPr/>
      </xdr:nvCxnSpPr>
      <xdr:spPr>
        <a:xfrm>
          <a:off x="16230600" y="1693623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81123</xdr:rowOff>
    </xdr:from>
    <xdr:ext cx="599010" cy="259045"/>
    <xdr:sp macro="" textlink="">
      <xdr:nvSpPr>
        <xdr:cNvPr id="681" name="公債費最大値テキスト"/>
        <xdr:cNvSpPr txBox="1"/>
      </xdr:nvSpPr>
      <xdr:spPr>
        <a:xfrm>
          <a:off x="16370300" y="155116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527,298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134446</xdr:rowOff>
    </xdr:from>
    <xdr:to>
      <xdr:col>86</xdr:col>
      <xdr:colOff>25400</xdr:colOff>
      <xdr:row>91</xdr:row>
      <xdr:rowOff>134446</xdr:rowOff>
    </xdr:to>
    <xdr:cxnSp macro="">
      <xdr:nvCxnSpPr>
        <xdr:cNvPr id="682" name="直線コネクタ 681"/>
        <xdr:cNvCxnSpPr/>
      </xdr:nvCxnSpPr>
      <xdr:spPr>
        <a:xfrm>
          <a:off x="16230600" y="157363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126377</xdr:rowOff>
    </xdr:from>
    <xdr:to>
      <xdr:col>85</xdr:col>
      <xdr:colOff>127000</xdr:colOff>
      <xdr:row>97</xdr:row>
      <xdr:rowOff>126660</xdr:rowOff>
    </xdr:to>
    <xdr:cxnSp macro="">
      <xdr:nvCxnSpPr>
        <xdr:cNvPr id="683" name="直線コネクタ 682"/>
        <xdr:cNvCxnSpPr/>
      </xdr:nvCxnSpPr>
      <xdr:spPr>
        <a:xfrm flipV="1">
          <a:off x="15481300" y="16757027"/>
          <a:ext cx="838200" cy="2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96</xdr:row>
      <xdr:rowOff>70462</xdr:rowOff>
    </xdr:from>
    <xdr:ext cx="534377" cy="259045"/>
    <xdr:sp macro="" textlink="">
      <xdr:nvSpPr>
        <xdr:cNvPr id="684" name="公債費平均値テキスト"/>
        <xdr:cNvSpPr txBox="1"/>
      </xdr:nvSpPr>
      <xdr:spPr>
        <a:xfrm>
          <a:off x="16370300" y="1652966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93,073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47585</xdr:rowOff>
    </xdr:from>
    <xdr:to>
      <xdr:col>85</xdr:col>
      <xdr:colOff>177800</xdr:colOff>
      <xdr:row>97</xdr:row>
      <xdr:rowOff>149185</xdr:rowOff>
    </xdr:to>
    <xdr:sp macro="" textlink="">
      <xdr:nvSpPr>
        <xdr:cNvPr id="685" name="フローチャート: 判断 684"/>
        <xdr:cNvSpPr/>
      </xdr:nvSpPr>
      <xdr:spPr>
        <a:xfrm>
          <a:off x="16268700" y="16678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126660</xdr:rowOff>
    </xdr:from>
    <xdr:to>
      <xdr:col>81</xdr:col>
      <xdr:colOff>50800</xdr:colOff>
      <xdr:row>97</xdr:row>
      <xdr:rowOff>131062</xdr:rowOff>
    </xdr:to>
    <xdr:cxnSp macro="">
      <xdr:nvCxnSpPr>
        <xdr:cNvPr id="686" name="直線コネクタ 685"/>
        <xdr:cNvCxnSpPr/>
      </xdr:nvCxnSpPr>
      <xdr:spPr>
        <a:xfrm flipV="1">
          <a:off x="14592300" y="16757310"/>
          <a:ext cx="889000" cy="44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56294</xdr:rowOff>
    </xdr:from>
    <xdr:to>
      <xdr:col>81</xdr:col>
      <xdr:colOff>101600</xdr:colOff>
      <xdr:row>97</xdr:row>
      <xdr:rowOff>157894</xdr:rowOff>
    </xdr:to>
    <xdr:sp macro="" textlink="">
      <xdr:nvSpPr>
        <xdr:cNvPr id="687" name="フローチャート: 判断 686"/>
        <xdr:cNvSpPr/>
      </xdr:nvSpPr>
      <xdr:spPr>
        <a:xfrm>
          <a:off x="15430500" y="16686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2971</xdr:rowOff>
    </xdr:from>
    <xdr:ext cx="534377" cy="259045"/>
    <xdr:sp macro="" textlink="">
      <xdr:nvSpPr>
        <xdr:cNvPr id="688" name="テキスト ボックス 687"/>
        <xdr:cNvSpPr txBox="1"/>
      </xdr:nvSpPr>
      <xdr:spPr>
        <a:xfrm>
          <a:off x="15214111" y="164621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89,263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122461</xdr:rowOff>
    </xdr:from>
    <xdr:to>
      <xdr:col>76</xdr:col>
      <xdr:colOff>114300</xdr:colOff>
      <xdr:row>97</xdr:row>
      <xdr:rowOff>131062</xdr:rowOff>
    </xdr:to>
    <xdr:cxnSp macro="">
      <xdr:nvCxnSpPr>
        <xdr:cNvPr id="689" name="直線コネクタ 688"/>
        <xdr:cNvCxnSpPr/>
      </xdr:nvCxnSpPr>
      <xdr:spPr>
        <a:xfrm>
          <a:off x="13703300" y="16753111"/>
          <a:ext cx="889000" cy="86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61080</xdr:rowOff>
    </xdr:from>
    <xdr:to>
      <xdr:col>76</xdr:col>
      <xdr:colOff>165100</xdr:colOff>
      <xdr:row>97</xdr:row>
      <xdr:rowOff>162680</xdr:rowOff>
    </xdr:to>
    <xdr:sp macro="" textlink="">
      <xdr:nvSpPr>
        <xdr:cNvPr id="690" name="フローチャート: 判断 689"/>
        <xdr:cNvSpPr/>
      </xdr:nvSpPr>
      <xdr:spPr>
        <a:xfrm>
          <a:off x="14541500" y="166917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7757</xdr:rowOff>
    </xdr:from>
    <xdr:ext cx="534377" cy="259045"/>
    <xdr:sp macro="" textlink="">
      <xdr:nvSpPr>
        <xdr:cNvPr id="691" name="テキスト ボックス 690"/>
        <xdr:cNvSpPr txBox="1"/>
      </xdr:nvSpPr>
      <xdr:spPr>
        <a:xfrm>
          <a:off x="14325111" y="164669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87,170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114295</xdr:rowOff>
    </xdr:from>
    <xdr:to>
      <xdr:col>71</xdr:col>
      <xdr:colOff>177800</xdr:colOff>
      <xdr:row>97</xdr:row>
      <xdr:rowOff>122461</xdr:rowOff>
    </xdr:to>
    <xdr:cxnSp macro="">
      <xdr:nvCxnSpPr>
        <xdr:cNvPr id="692" name="直線コネクタ 691"/>
        <xdr:cNvCxnSpPr/>
      </xdr:nvCxnSpPr>
      <xdr:spPr>
        <a:xfrm>
          <a:off x="12814300" y="16744945"/>
          <a:ext cx="889000" cy="81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68486</xdr:rowOff>
    </xdr:from>
    <xdr:to>
      <xdr:col>72</xdr:col>
      <xdr:colOff>38100</xdr:colOff>
      <xdr:row>97</xdr:row>
      <xdr:rowOff>170086</xdr:rowOff>
    </xdr:to>
    <xdr:sp macro="" textlink="">
      <xdr:nvSpPr>
        <xdr:cNvPr id="693" name="フローチャート: 判断 692"/>
        <xdr:cNvSpPr/>
      </xdr:nvSpPr>
      <xdr:spPr>
        <a:xfrm>
          <a:off x="13652500" y="166991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15163</xdr:rowOff>
    </xdr:from>
    <xdr:ext cx="534377" cy="259045"/>
    <xdr:sp macro="" textlink="">
      <xdr:nvSpPr>
        <xdr:cNvPr id="694" name="テキスト ボックス 693"/>
        <xdr:cNvSpPr txBox="1"/>
      </xdr:nvSpPr>
      <xdr:spPr>
        <a:xfrm>
          <a:off x="13436111" y="1647436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83,930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94411</xdr:rowOff>
    </xdr:from>
    <xdr:to>
      <xdr:col>67</xdr:col>
      <xdr:colOff>101600</xdr:colOff>
      <xdr:row>98</xdr:row>
      <xdr:rowOff>24561</xdr:rowOff>
    </xdr:to>
    <xdr:sp macro="" textlink="">
      <xdr:nvSpPr>
        <xdr:cNvPr id="695" name="フローチャート: 判断 694"/>
        <xdr:cNvSpPr/>
      </xdr:nvSpPr>
      <xdr:spPr>
        <a:xfrm>
          <a:off x="12763500" y="167250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15688</xdr:rowOff>
    </xdr:from>
    <xdr:ext cx="534377" cy="259045"/>
    <xdr:sp macro="" textlink="">
      <xdr:nvSpPr>
        <xdr:cNvPr id="696" name="テキスト ボックス 695"/>
        <xdr:cNvSpPr txBox="1"/>
      </xdr:nvSpPr>
      <xdr:spPr>
        <a:xfrm>
          <a:off x="12547111" y="1681778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72,589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97" name="テキスト ボックス 696"/>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98" name="テキスト ボックス 697"/>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99" name="テキスト ボックス 698"/>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0" name="テキスト ボックス 699"/>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1" name="テキスト ボックス 700"/>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75577</xdr:rowOff>
    </xdr:from>
    <xdr:to>
      <xdr:col>85</xdr:col>
      <xdr:colOff>177800</xdr:colOff>
      <xdr:row>98</xdr:row>
      <xdr:rowOff>5727</xdr:rowOff>
    </xdr:to>
    <xdr:sp macro="" textlink="">
      <xdr:nvSpPr>
        <xdr:cNvPr id="702" name="楕円 701"/>
        <xdr:cNvSpPr/>
      </xdr:nvSpPr>
      <xdr:spPr>
        <a:xfrm>
          <a:off x="16268700" y="167062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54004</xdr:rowOff>
    </xdr:from>
    <xdr:ext cx="534377" cy="259045"/>
    <xdr:sp macro="" textlink="">
      <xdr:nvSpPr>
        <xdr:cNvPr id="703" name="公債費該当値テキスト"/>
        <xdr:cNvSpPr txBox="1"/>
      </xdr:nvSpPr>
      <xdr:spPr>
        <a:xfrm>
          <a:off x="16370300" y="166846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80,828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97</xdr:row>
      <xdr:rowOff>75860</xdr:rowOff>
    </xdr:from>
    <xdr:to>
      <xdr:col>81</xdr:col>
      <xdr:colOff>101600</xdr:colOff>
      <xdr:row>98</xdr:row>
      <xdr:rowOff>6010</xdr:rowOff>
    </xdr:to>
    <xdr:sp macro="" textlink="">
      <xdr:nvSpPr>
        <xdr:cNvPr id="704" name="楕円 703"/>
        <xdr:cNvSpPr/>
      </xdr:nvSpPr>
      <xdr:spPr>
        <a:xfrm>
          <a:off x="15430500" y="167065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168587</xdr:rowOff>
    </xdr:from>
    <xdr:ext cx="534377" cy="259045"/>
    <xdr:sp macro="" textlink="">
      <xdr:nvSpPr>
        <xdr:cNvPr id="705" name="テキスト ボックス 704"/>
        <xdr:cNvSpPr txBox="1"/>
      </xdr:nvSpPr>
      <xdr:spPr>
        <a:xfrm>
          <a:off x="15214111" y="16799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80,704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80262</xdr:rowOff>
    </xdr:from>
    <xdr:to>
      <xdr:col>76</xdr:col>
      <xdr:colOff>165100</xdr:colOff>
      <xdr:row>98</xdr:row>
      <xdr:rowOff>10412</xdr:rowOff>
    </xdr:to>
    <xdr:sp macro="" textlink="">
      <xdr:nvSpPr>
        <xdr:cNvPr id="706" name="楕円 705"/>
        <xdr:cNvSpPr/>
      </xdr:nvSpPr>
      <xdr:spPr>
        <a:xfrm>
          <a:off x="14541500" y="167109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1539</xdr:rowOff>
    </xdr:from>
    <xdr:ext cx="534377" cy="259045"/>
    <xdr:sp macro="" textlink="">
      <xdr:nvSpPr>
        <xdr:cNvPr id="707" name="テキスト ボックス 706"/>
        <xdr:cNvSpPr txBox="1"/>
      </xdr:nvSpPr>
      <xdr:spPr>
        <a:xfrm>
          <a:off x="14325111" y="168036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78,779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97</xdr:row>
      <xdr:rowOff>71661</xdr:rowOff>
    </xdr:from>
    <xdr:to>
      <xdr:col>72</xdr:col>
      <xdr:colOff>38100</xdr:colOff>
      <xdr:row>98</xdr:row>
      <xdr:rowOff>1811</xdr:rowOff>
    </xdr:to>
    <xdr:sp macro="" textlink="">
      <xdr:nvSpPr>
        <xdr:cNvPr id="708" name="楕円 707"/>
        <xdr:cNvSpPr/>
      </xdr:nvSpPr>
      <xdr:spPr>
        <a:xfrm>
          <a:off x="13652500" y="167023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164388</xdr:rowOff>
    </xdr:from>
    <xdr:ext cx="534377" cy="259045"/>
    <xdr:sp macro="" textlink="">
      <xdr:nvSpPr>
        <xdr:cNvPr id="709" name="テキスト ボックス 708"/>
        <xdr:cNvSpPr txBox="1"/>
      </xdr:nvSpPr>
      <xdr:spPr>
        <a:xfrm>
          <a:off x="13436111" y="167950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63495</xdr:rowOff>
    </xdr:from>
    <xdr:to>
      <xdr:col>67</xdr:col>
      <xdr:colOff>101600</xdr:colOff>
      <xdr:row>97</xdr:row>
      <xdr:rowOff>165095</xdr:rowOff>
    </xdr:to>
    <xdr:sp macro="" textlink="">
      <xdr:nvSpPr>
        <xdr:cNvPr id="710" name="楕円 709"/>
        <xdr:cNvSpPr/>
      </xdr:nvSpPr>
      <xdr:spPr>
        <a:xfrm>
          <a:off x="12763500" y="1669414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10172</xdr:rowOff>
    </xdr:from>
    <xdr:ext cx="534377" cy="259045"/>
    <xdr:sp macro="" textlink="">
      <xdr:nvSpPr>
        <xdr:cNvPr id="711" name="テキスト ボックス 710"/>
        <xdr:cNvSpPr txBox="1"/>
      </xdr:nvSpPr>
      <xdr:spPr>
        <a:xfrm>
          <a:off x="12547111" y="164693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2" name="正方形/長方形 711"/>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3" name="正方形/長方形 712"/>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14" name="正方形/長方形 713"/>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15" name="正方形/長方形 714"/>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16" name="正方形/長方形 715"/>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17" name="正方形/長方形 716"/>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18" name="正方形/長方形 717"/>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19" name="正方形/長方形 718"/>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0" name="テキスト ボックス 719"/>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1" name="直線コネクタ 720"/>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39</xdr:row>
      <xdr:rowOff>44450</xdr:rowOff>
    </xdr:from>
    <xdr:to>
      <xdr:col>120</xdr:col>
      <xdr:colOff>114300</xdr:colOff>
      <xdr:row>39</xdr:row>
      <xdr:rowOff>44450</xdr:rowOff>
    </xdr:to>
    <xdr:cxnSp macro="">
      <xdr:nvCxnSpPr>
        <xdr:cNvPr id="722" name="直線コネクタ 721"/>
        <xdr:cNvCxnSpPr/>
      </xdr:nvCxnSpPr>
      <xdr:spPr>
        <a:xfrm>
          <a:off x="18288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38</xdr:row>
      <xdr:rowOff>73677</xdr:rowOff>
    </xdr:from>
    <xdr:ext cx="248786" cy="259045"/>
    <xdr:sp macro="" textlink="">
      <xdr:nvSpPr>
        <xdr:cNvPr id="723" name="テキスト ボックス 722"/>
        <xdr:cNvSpPr txBox="1"/>
      </xdr:nvSpPr>
      <xdr:spPr>
        <a:xfrm>
          <a:off x="18039214" y="658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37</xdr:row>
      <xdr:rowOff>6350</xdr:rowOff>
    </xdr:from>
    <xdr:to>
      <xdr:col>120</xdr:col>
      <xdr:colOff>114300</xdr:colOff>
      <xdr:row>37</xdr:row>
      <xdr:rowOff>6350</xdr:rowOff>
    </xdr:to>
    <xdr:cxnSp macro="">
      <xdr:nvCxnSpPr>
        <xdr:cNvPr id="724" name="直線コネクタ 723"/>
        <xdr:cNvCxnSpPr/>
      </xdr:nvCxnSpPr>
      <xdr:spPr>
        <a:xfrm>
          <a:off x="18288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36</xdr:row>
      <xdr:rowOff>35577</xdr:rowOff>
    </xdr:from>
    <xdr:ext cx="467179" cy="259045"/>
    <xdr:sp macro="" textlink="">
      <xdr:nvSpPr>
        <xdr:cNvPr id="725" name="テキスト ボックス 724"/>
        <xdr:cNvSpPr txBox="1"/>
      </xdr:nvSpPr>
      <xdr:spPr>
        <a:xfrm>
          <a:off x="17820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34</xdr:row>
      <xdr:rowOff>139700</xdr:rowOff>
    </xdr:from>
    <xdr:to>
      <xdr:col>120</xdr:col>
      <xdr:colOff>114300</xdr:colOff>
      <xdr:row>34</xdr:row>
      <xdr:rowOff>139700</xdr:rowOff>
    </xdr:to>
    <xdr:cxnSp macro="">
      <xdr:nvCxnSpPr>
        <xdr:cNvPr id="726" name="直線コネクタ 725"/>
        <xdr:cNvCxnSpPr/>
      </xdr:nvCxnSpPr>
      <xdr:spPr>
        <a:xfrm>
          <a:off x="18288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33</xdr:row>
      <xdr:rowOff>168927</xdr:rowOff>
    </xdr:from>
    <xdr:ext cx="467179" cy="259045"/>
    <xdr:sp macro="" textlink="">
      <xdr:nvSpPr>
        <xdr:cNvPr id="727" name="テキスト ボックス 726"/>
        <xdr:cNvSpPr txBox="1"/>
      </xdr:nvSpPr>
      <xdr:spPr>
        <a:xfrm>
          <a:off x="17820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32</xdr:row>
      <xdr:rowOff>101600</xdr:rowOff>
    </xdr:from>
    <xdr:to>
      <xdr:col>120</xdr:col>
      <xdr:colOff>114300</xdr:colOff>
      <xdr:row>32</xdr:row>
      <xdr:rowOff>101600</xdr:rowOff>
    </xdr:to>
    <xdr:cxnSp macro="">
      <xdr:nvCxnSpPr>
        <xdr:cNvPr id="728" name="直線コネクタ 727"/>
        <xdr:cNvCxnSpPr/>
      </xdr:nvCxnSpPr>
      <xdr:spPr>
        <a:xfrm>
          <a:off x="18288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31</xdr:row>
      <xdr:rowOff>130827</xdr:rowOff>
    </xdr:from>
    <xdr:ext cx="467179" cy="259045"/>
    <xdr:sp macro="" textlink="">
      <xdr:nvSpPr>
        <xdr:cNvPr id="729" name="テキスト ボックス 728"/>
        <xdr:cNvSpPr txBox="1"/>
      </xdr:nvSpPr>
      <xdr:spPr>
        <a:xfrm>
          <a:off x="17820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63500</xdr:rowOff>
    </xdr:from>
    <xdr:to>
      <xdr:col>120</xdr:col>
      <xdr:colOff>114300</xdr:colOff>
      <xdr:row>30</xdr:row>
      <xdr:rowOff>63500</xdr:rowOff>
    </xdr:to>
    <xdr:cxnSp macro="">
      <xdr:nvCxnSpPr>
        <xdr:cNvPr id="730" name="直線コネクタ 729"/>
        <xdr:cNvCxnSpPr/>
      </xdr:nvCxnSpPr>
      <xdr:spPr>
        <a:xfrm>
          <a:off x="18288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92727</xdr:rowOff>
    </xdr:from>
    <xdr:ext cx="531299" cy="259045"/>
    <xdr:sp macro="" textlink="">
      <xdr:nvSpPr>
        <xdr:cNvPr id="731" name="テキスト ボックス 730"/>
        <xdr:cNvSpPr txBox="1"/>
      </xdr:nvSpPr>
      <xdr:spPr>
        <a:xfrm>
          <a:off x="17756701" y="506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2" name="直線コネクタ 731"/>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33" name="テキスト ボックス 732"/>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4" name="諸支出金グラフ枠"/>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30</xdr:row>
      <xdr:rowOff>96266</xdr:rowOff>
    </xdr:from>
    <xdr:to>
      <xdr:col>116</xdr:col>
      <xdr:colOff>62864</xdr:colOff>
      <xdr:row>39</xdr:row>
      <xdr:rowOff>44450</xdr:rowOff>
    </xdr:to>
    <xdr:cxnSp macro="">
      <xdr:nvCxnSpPr>
        <xdr:cNvPr id="735" name="直線コネクタ 734"/>
        <xdr:cNvCxnSpPr/>
      </xdr:nvCxnSpPr>
      <xdr:spPr>
        <a:xfrm flipV="1">
          <a:off x="22159595" y="5239766"/>
          <a:ext cx="1269" cy="149123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39</xdr:row>
      <xdr:rowOff>48277</xdr:rowOff>
    </xdr:from>
    <xdr:ext cx="249299" cy="259045"/>
    <xdr:sp macro="" textlink="">
      <xdr:nvSpPr>
        <xdr:cNvPr id="736" name="諸支出金最小値テキスト"/>
        <xdr:cNvSpPr txBox="1"/>
      </xdr:nvSpPr>
      <xdr:spPr>
        <a:xfrm>
          <a:off x="22212300" y="6734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39</xdr:row>
      <xdr:rowOff>44450</xdr:rowOff>
    </xdr:from>
    <xdr:to>
      <xdr:col>116</xdr:col>
      <xdr:colOff>152400</xdr:colOff>
      <xdr:row>39</xdr:row>
      <xdr:rowOff>44450</xdr:rowOff>
    </xdr:to>
    <xdr:cxnSp macro="">
      <xdr:nvCxnSpPr>
        <xdr:cNvPr id="737" name="直線コネクタ 736"/>
        <xdr:cNvCxnSpPr/>
      </xdr:nvCxnSpPr>
      <xdr:spPr>
        <a:xfrm>
          <a:off x="22072600" y="6731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29</xdr:row>
      <xdr:rowOff>42943</xdr:rowOff>
    </xdr:from>
    <xdr:ext cx="534377" cy="259045"/>
    <xdr:sp macro="" textlink="">
      <xdr:nvSpPr>
        <xdr:cNvPr id="738" name="諸支出金最大値テキスト"/>
        <xdr:cNvSpPr txBox="1"/>
      </xdr:nvSpPr>
      <xdr:spPr>
        <a:xfrm>
          <a:off x="22212300" y="50149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11,742</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30</xdr:row>
      <xdr:rowOff>96266</xdr:rowOff>
    </xdr:from>
    <xdr:to>
      <xdr:col>116</xdr:col>
      <xdr:colOff>152400</xdr:colOff>
      <xdr:row>30</xdr:row>
      <xdr:rowOff>96266</xdr:rowOff>
    </xdr:to>
    <xdr:cxnSp macro="">
      <xdr:nvCxnSpPr>
        <xdr:cNvPr id="739" name="直線コネクタ 738"/>
        <xdr:cNvCxnSpPr/>
      </xdr:nvCxnSpPr>
      <xdr:spPr>
        <a:xfrm>
          <a:off x="22072600" y="52397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39</xdr:row>
      <xdr:rowOff>44450</xdr:rowOff>
    </xdr:from>
    <xdr:to>
      <xdr:col>116</xdr:col>
      <xdr:colOff>63500</xdr:colOff>
      <xdr:row>39</xdr:row>
      <xdr:rowOff>44450</xdr:rowOff>
    </xdr:to>
    <xdr:cxnSp macro="">
      <xdr:nvCxnSpPr>
        <xdr:cNvPr id="740" name="直線コネクタ 739"/>
        <xdr:cNvCxnSpPr/>
      </xdr:nvCxnSpPr>
      <xdr:spPr>
        <a:xfrm>
          <a:off x="21323300" y="6731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134129</xdr:rowOff>
    </xdr:from>
    <xdr:ext cx="378565" cy="259045"/>
    <xdr:sp macro="" textlink="">
      <xdr:nvSpPr>
        <xdr:cNvPr id="741" name="諸支出金平均値テキスト"/>
        <xdr:cNvSpPr txBox="1"/>
      </xdr:nvSpPr>
      <xdr:spPr>
        <a:xfrm>
          <a:off x="22212300" y="6477779"/>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111252</xdr:rowOff>
    </xdr:from>
    <xdr:to>
      <xdr:col>116</xdr:col>
      <xdr:colOff>114300</xdr:colOff>
      <xdr:row>39</xdr:row>
      <xdr:rowOff>41402</xdr:rowOff>
    </xdr:to>
    <xdr:sp macro="" textlink="">
      <xdr:nvSpPr>
        <xdr:cNvPr id="742" name="フローチャート: 判断 741"/>
        <xdr:cNvSpPr/>
      </xdr:nvSpPr>
      <xdr:spPr>
        <a:xfrm>
          <a:off x="22110700" y="66263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39</xdr:row>
      <xdr:rowOff>44450</xdr:rowOff>
    </xdr:from>
    <xdr:to>
      <xdr:col>111</xdr:col>
      <xdr:colOff>177800</xdr:colOff>
      <xdr:row>39</xdr:row>
      <xdr:rowOff>44450</xdr:rowOff>
    </xdr:to>
    <xdr:cxnSp macro="">
      <xdr:nvCxnSpPr>
        <xdr:cNvPr id="743" name="直線コネクタ 742"/>
        <xdr:cNvCxnSpPr/>
      </xdr:nvCxnSpPr>
      <xdr:spPr>
        <a:xfrm>
          <a:off x="20434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106934</xdr:rowOff>
    </xdr:from>
    <xdr:to>
      <xdr:col>112</xdr:col>
      <xdr:colOff>38100</xdr:colOff>
      <xdr:row>39</xdr:row>
      <xdr:rowOff>37084</xdr:rowOff>
    </xdr:to>
    <xdr:sp macro="" textlink="">
      <xdr:nvSpPr>
        <xdr:cNvPr id="744" name="フローチャート: 判断 743"/>
        <xdr:cNvSpPr/>
      </xdr:nvSpPr>
      <xdr:spPr>
        <a:xfrm>
          <a:off x="21272500" y="66220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37</xdr:row>
      <xdr:rowOff>53611</xdr:rowOff>
    </xdr:from>
    <xdr:ext cx="378565" cy="259045"/>
    <xdr:sp macro="" textlink="">
      <xdr:nvSpPr>
        <xdr:cNvPr id="745" name="テキスト ボックス 744"/>
        <xdr:cNvSpPr txBox="1"/>
      </xdr:nvSpPr>
      <xdr:spPr>
        <a:xfrm>
          <a:off x="21134017" y="639726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39</xdr:row>
      <xdr:rowOff>44450</xdr:rowOff>
    </xdr:from>
    <xdr:to>
      <xdr:col>107</xdr:col>
      <xdr:colOff>50800</xdr:colOff>
      <xdr:row>39</xdr:row>
      <xdr:rowOff>44450</xdr:rowOff>
    </xdr:to>
    <xdr:cxnSp macro="">
      <xdr:nvCxnSpPr>
        <xdr:cNvPr id="746" name="直線コネクタ 745"/>
        <xdr:cNvCxnSpPr/>
      </xdr:nvCxnSpPr>
      <xdr:spPr>
        <a:xfrm>
          <a:off x="19545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121539</xdr:rowOff>
    </xdr:from>
    <xdr:to>
      <xdr:col>107</xdr:col>
      <xdr:colOff>101600</xdr:colOff>
      <xdr:row>39</xdr:row>
      <xdr:rowOff>51689</xdr:rowOff>
    </xdr:to>
    <xdr:sp macro="" textlink="">
      <xdr:nvSpPr>
        <xdr:cNvPr id="747" name="フローチャート: 判断 746"/>
        <xdr:cNvSpPr/>
      </xdr:nvSpPr>
      <xdr:spPr>
        <a:xfrm>
          <a:off x="20383500" y="663663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37</xdr:row>
      <xdr:rowOff>68216</xdr:rowOff>
    </xdr:from>
    <xdr:ext cx="378565" cy="259045"/>
    <xdr:sp macro="" textlink="">
      <xdr:nvSpPr>
        <xdr:cNvPr id="748" name="テキスト ボックス 747"/>
        <xdr:cNvSpPr txBox="1"/>
      </xdr:nvSpPr>
      <xdr:spPr>
        <a:xfrm>
          <a:off x="20245017" y="641186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39</xdr:row>
      <xdr:rowOff>44450</xdr:rowOff>
    </xdr:from>
    <xdr:to>
      <xdr:col>102</xdr:col>
      <xdr:colOff>114300</xdr:colOff>
      <xdr:row>39</xdr:row>
      <xdr:rowOff>44450</xdr:rowOff>
    </xdr:to>
    <xdr:cxnSp macro="">
      <xdr:nvCxnSpPr>
        <xdr:cNvPr id="749" name="直線コネクタ 748"/>
        <xdr:cNvCxnSpPr/>
      </xdr:nvCxnSpPr>
      <xdr:spPr>
        <a:xfrm>
          <a:off x="18656300" y="6731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81153</xdr:rowOff>
    </xdr:from>
    <xdr:to>
      <xdr:col>102</xdr:col>
      <xdr:colOff>165100</xdr:colOff>
      <xdr:row>39</xdr:row>
      <xdr:rowOff>11303</xdr:rowOff>
    </xdr:to>
    <xdr:sp macro="" textlink="">
      <xdr:nvSpPr>
        <xdr:cNvPr id="750" name="フローチャート: 判断 749"/>
        <xdr:cNvSpPr/>
      </xdr:nvSpPr>
      <xdr:spPr>
        <a:xfrm>
          <a:off x="19494500" y="659625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37</xdr:row>
      <xdr:rowOff>27830</xdr:rowOff>
    </xdr:from>
    <xdr:ext cx="378565" cy="259045"/>
    <xdr:sp macro="" textlink="">
      <xdr:nvSpPr>
        <xdr:cNvPr id="751" name="テキスト ボックス 750"/>
        <xdr:cNvSpPr txBox="1"/>
      </xdr:nvSpPr>
      <xdr:spPr>
        <a:xfrm>
          <a:off x="19356017" y="637148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123444</xdr:rowOff>
    </xdr:from>
    <xdr:to>
      <xdr:col>98</xdr:col>
      <xdr:colOff>38100</xdr:colOff>
      <xdr:row>39</xdr:row>
      <xdr:rowOff>53594</xdr:rowOff>
    </xdr:to>
    <xdr:sp macro="" textlink="">
      <xdr:nvSpPr>
        <xdr:cNvPr id="752" name="フローチャート: 判断 751"/>
        <xdr:cNvSpPr/>
      </xdr:nvSpPr>
      <xdr:spPr>
        <a:xfrm>
          <a:off x="18605500" y="6638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37</xdr:row>
      <xdr:rowOff>70121</xdr:rowOff>
    </xdr:from>
    <xdr:ext cx="378565" cy="259045"/>
    <xdr:sp macro="" textlink="">
      <xdr:nvSpPr>
        <xdr:cNvPr id="753" name="テキスト ボックス 752"/>
        <xdr:cNvSpPr txBox="1"/>
      </xdr:nvSpPr>
      <xdr:spPr>
        <a:xfrm>
          <a:off x="18467017" y="6413771"/>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4" name="テキスト ボックス 753"/>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5" name="テキスト ボックス 754"/>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56" name="テキスト ボックス 755"/>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57" name="テキスト ボックス 756"/>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58" name="テキスト ボックス 757"/>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165100</xdr:rowOff>
    </xdr:from>
    <xdr:to>
      <xdr:col>116</xdr:col>
      <xdr:colOff>114300</xdr:colOff>
      <xdr:row>39</xdr:row>
      <xdr:rowOff>95250</xdr:rowOff>
    </xdr:to>
    <xdr:sp macro="" textlink="">
      <xdr:nvSpPr>
        <xdr:cNvPr id="759" name="楕円 758"/>
        <xdr:cNvSpPr/>
      </xdr:nvSpPr>
      <xdr:spPr>
        <a:xfrm>
          <a:off x="221107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89679</xdr:rowOff>
    </xdr:from>
    <xdr:ext cx="249299" cy="259045"/>
    <xdr:sp macro="" textlink="">
      <xdr:nvSpPr>
        <xdr:cNvPr id="760" name="諸支出金該当値テキスト"/>
        <xdr:cNvSpPr txBox="1"/>
      </xdr:nvSpPr>
      <xdr:spPr>
        <a:xfrm>
          <a:off x="22212300" y="6604779"/>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165100</xdr:rowOff>
    </xdr:from>
    <xdr:to>
      <xdr:col>112</xdr:col>
      <xdr:colOff>38100</xdr:colOff>
      <xdr:row>39</xdr:row>
      <xdr:rowOff>95250</xdr:rowOff>
    </xdr:to>
    <xdr:sp macro="" textlink="">
      <xdr:nvSpPr>
        <xdr:cNvPr id="761" name="楕円 760"/>
        <xdr:cNvSpPr/>
      </xdr:nvSpPr>
      <xdr:spPr>
        <a:xfrm>
          <a:off x="21272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86377</xdr:rowOff>
    </xdr:from>
    <xdr:ext cx="249299" cy="259045"/>
    <xdr:sp macro="" textlink="">
      <xdr:nvSpPr>
        <xdr:cNvPr id="762" name="テキスト ボックス 761"/>
        <xdr:cNvSpPr txBox="1"/>
      </xdr:nvSpPr>
      <xdr:spPr>
        <a:xfrm>
          <a:off x="21198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165100</xdr:rowOff>
    </xdr:from>
    <xdr:to>
      <xdr:col>107</xdr:col>
      <xdr:colOff>101600</xdr:colOff>
      <xdr:row>39</xdr:row>
      <xdr:rowOff>95250</xdr:rowOff>
    </xdr:to>
    <xdr:sp macro="" textlink="">
      <xdr:nvSpPr>
        <xdr:cNvPr id="763" name="楕円 762"/>
        <xdr:cNvSpPr/>
      </xdr:nvSpPr>
      <xdr:spPr>
        <a:xfrm>
          <a:off x="20383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86377</xdr:rowOff>
    </xdr:from>
    <xdr:ext cx="249299" cy="259045"/>
    <xdr:sp macro="" textlink="">
      <xdr:nvSpPr>
        <xdr:cNvPr id="764" name="テキスト ボックス 763"/>
        <xdr:cNvSpPr txBox="1"/>
      </xdr:nvSpPr>
      <xdr:spPr>
        <a:xfrm>
          <a:off x="20309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165100</xdr:rowOff>
    </xdr:from>
    <xdr:to>
      <xdr:col>102</xdr:col>
      <xdr:colOff>165100</xdr:colOff>
      <xdr:row>39</xdr:row>
      <xdr:rowOff>95250</xdr:rowOff>
    </xdr:to>
    <xdr:sp macro="" textlink="">
      <xdr:nvSpPr>
        <xdr:cNvPr id="765" name="楕円 764"/>
        <xdr:cNvSpPr/>
      </xdr:nvSpPr>
      <xdr:spPr>
        <a:xfrm>
          <a:off x="19494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86377</xdr:rowOff>
    </xdr:from>
    <xdr:ext cx="249299" cy="259045"/>
    <xdr:sp macro="" textlink="">
      <xdr:nvSpPr>
        <xdr:cNvPr id="766" name="テキスト ボックス 765"/>
        <xdr:cNvSpPr txBox="1"/>
      </xdr:nvSpPr>
      <xdr:spPr>
        <a:xfrm>
          <a:off x="19420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165100</xdr:rowOff>
    </xdr:from>
    <xdr:to>
      <xdr:col>98</xdr:col>
      <xdr:colOff>38100</xdr:colOff>
      <xdr:row>39</xdr:row>
      <xdr:rowOff>95250</xdr:rowOff>
    </xdr:to>
    <xdr:sp macro="" textlink="">
      <xdr:nvSpPr>
        <xdr:cNvPr id="767" name="楕円 766"/>
        <xdr:cNvSpPr/>
      </xdr:nvSpPr>
      <xdr:spPr>
        <a:xfrm>
          <a:off x="18605500" y="6680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86377</xdr:rowOff>
    </xdr:from>
    <xdr:ext cx="249299" cy="259045"/>
    <xdr:sp macro="" textlink="">
      <xdr:nvSpPr>
        <xdr:cNvPr id="768" name="テキスト ボックス 767"/>
        <xdr:cNvSpPr txBox="1"/>
      </xdr:nvSpPr>
      <xdr:spPr>
        <a:xfrm>
          <a:off x="18531650" y="6772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69" name="正方形/長方形 768"/>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0" name="正方形/長方形 769"/>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1" name="正方形/長方形 770"/>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2" name="正方形/長方形 771"/>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3" name="正方形/長方形 772"/>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4" name="正方形/長方形 773"/>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北海道平均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5" name="正方形/長方形 774"/>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76" name="正方形/長方形 775"/>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77" name="テキスト ボックス 776"/>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78" name="直線コネクタ 777"/>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79" name="直線コネクタ 778"/>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0" name="テキスト ボックス 779"/>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1" name="直線コネクタ 780"/>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2" name="テキスト ボックス 781"/>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3" name="前年度繰上充用金グラフ枠"/>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4" name="直線コネクタ 783"/>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5" name="前年度繰上充用金最小値テキスト"/>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6" name="直線コネクタ 785"/>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87" name="前年度繰上充用金最大値テキスト"/>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88" name="直線コネクタ 787"/>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89" name="直線コネクタ 788"/>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0" name="前年度繰上充用金平均値テキスト"/>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1" name="フローチャート: 判断 790"/>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2" name="直線コネクタ 791"/>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3" name="フローチャート: 判断 792"/>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4" name="テキスト ボックス 793"/>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5" name="直線コネクタ 794"/>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796" name="フローチャート: 判断 795"/>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797" name="テキスト ボックス 796"/>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798" name="直線コネクタ 797"/>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799" name="フローチャート: 判断 798"/>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0" name="テキスト ボックス 799"/>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1" name="フローチャート: 判断 800"/>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2" name="テキスト ボックス 801"/>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3" name="テキスト ボックス 802"/>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4" name="テキスト ボックス 803"/>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5" name="テキスト ボックス 804"/>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6" name="テキスト ボックス 805"/>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7" name="テキスト ボックス 806"/>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08" name="楕円 807"/>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09" name="前年度繰上充用金該当値テキスト"/>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0" name="楕円 809"/>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1" name="テキスト ボックス 810"/>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2" name="楕円 811"/>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3" name="テキスト ボックス 812"/>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4" name="楕円 813"/>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5" name="テキスト ボックス 814"/>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16" name="楕円 815"/>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17" name="テキスト ボックス 816"/>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18" name="正方形/長方形 817"/>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19" name="正方形/長方形 818"/>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0" name="テキスト ボックス 819"/>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類似団体と比較して、民生費、労働費、商工費、土木費の歳出が大きくなっている。</a:t>
          </a:r>
          <a:endParaRPr lang="ja-JP" altLang="ja-JP" sz="1400">
            <a:effectLst/>
          </a:endParaRPr>
        </a:p>
        <a:p>
          <a:r>
            <a:rPr kumimoji="1" lang="ja-JP" altLang="ja-JP" sz="1100">
              <a:solidFill>
                <a:schemeClr val="dk1"/>
              </a:solidFill>
              <a:effectLst/>
              <a:latin typeface="+mn-lt"/>
              <a:ea typeface="+mn-ea"/>
              <a:cs typeface="+mn-cs"/>
            </a:rPr>
            <a:t>民生費については、障害者福祉サービス等給付などの負担が大きいため類似団体の数値を上回っている。</a:t>
          </a:r>
          <a:br>
            <a:rPr kumimoji="1" lang="ja-JP"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労働費については、施設の老朽化に伴い修繕費が増加している。</a:t>
          </a:r>
          <a:endParaRPr lang="ja-JP" altLang="ja-JP" sz="1400">
            <a:effectLst/>
          </a:endParaRPr>
        </a:p>
        <a:p>
          <a:r>
            <a:rPr kumimoji="1" lang="ja-JP" altLang="ja-JP" sz="1100">
              <a:solidFill>
                <a:schemeClr val="dk1"/>
              </a:solidFill>
              <a:effectLst/>
              <a:latin typeface="+mn-lt"/>
              <a:ea typeface="+mn-ea"/>
              <a:cs typeface="+mn-cs"/>
            </a:rPr>
            <a:t>商工費については、物価高騰対策に係る事業</a:t>
          </a:r>
          <a:r>
            <a:rPr kumimoji="1" lang="ja-JP" altLang="en-US" sz="1100">
              <a:solidFill>
                <a:schemeClr val="dk1"/>
              </a:solidFill>
              <a:effectLst/>
              <a:latin typeface="+mn-lt"/>
              <a:ea typeface="+mn-ea"/>
              <a:cs typeface="+mn-cs"/>
            </a:rPr>
            <a:t>のほか、自然公園遊歩道の保全対策工事の</a:t>
          </a:r>
          <a:r>
            <a:rPr kumimoji="1" lang="ja-JP" altLang="ja-JP" sz="1100">
              <a:solidFill>
                <a:schemeClr val="dk1"/>
              </a:solidFill>
              <a:effectLst/>
              <a:latin typeface="+mn-lt"/>
              <a:ea typeface="+mn-ea"/>
              <a:cs typeface="+mn-cs"/>
            </a:rPr>
            <a:t>実施</a:t>
          </a:r>
          <a:r>
            <a:rPr kumimoji="1" lang="ja-JP" altLang="en-US" sz="1100">
              <a:solidFill>
                <a:schemeClr val="dk1"/>
              </a:solidFill>
              <a:effectLst/>
              <a:latin typeface="+mn-lt"/>
              <a:ea typeface="+mn-ea"/>
              <a:cs typeface="+mn-cs"/>
            </a:rPr>
            <a:t>により</a:t>
          </a:r>
          <a:r>
            <a:rPr kumimoji="1" lang="ja-JP" altLang="ja-JP" sz="1100">
              <a:solidFill>
                <a:schemeClr val="dk1"/>
              </a:solidFill>
              <a:effectLst/>
              <a:latin typeface="+mn-lt"/>
              <a:ea typeface="+mn-ea"/>
              <a:cs typeface="+mn-cs"/>
            </a:rPr>
            <a:t>増加している。</a:t>
          </a:r>
          <a:br>
            <a:rPr kumimoji="1" lang="ja-JP"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土木費については、道路改良工事等の実施により増加している。</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北海道江差町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000">
              <a:solidFill>
                <a:schemeClr val="dk1"/>
              </a:solidFill>
              <a:effectLst/>
              <a:latin typeface="+mn-lt"/>
              <a:ea typeface="+mn-ea"/>
              <a:cs typeface="+mn-cs"/>
            </a:rPr>
            <a:t>　これまで江差町では財政の健全化を図るため独自に取り組みを継続してきましたが、平成</a:t>
          </a:r>
          <a:r>
            <a:rPr kumimoji="1" lang="en-US" altLang="ja-JP" sz="1000">
              <a:solidFill>
                <a:schemeClr val="dk1"/>
              </a:solidFill>
              <a:effectLst/>
              <a:latin typeface="+mn-lt"/>
              <a:ea typeface="+mn-ea"/>
              <a:cs typeface="+mn-cs"/>
            </a:rPr>
            <a:t>20</a:t>
          </a:r>
          <a:r>
            <a:rPr kumimoji="1" lang="ja-JP" altLang="ja-JP" sz="1000">
              <a:solidFill>
                <a:schemeClr val="dk1"/>
              </a:solidFill>
              <a:effectLst/>
              <a:latin typeface="+mn-lt"/>
              <a:ea typeface="+mn-ea"/>
              <a:cs typeface="+mn-cs"/>
            </a:rPr>
            <a:t>年度決算で実質公債費比率が</a:t>
          </a:r>
          <a:r>
            <a:rPr kumimoji="1" lang="en-US" altLang="ja-JP" sz="1000">
              <a:solidFill>
                <a:schemeClr val="dk1"/>
              </a:solidFill>
              <a:effectLst/>
              <a:latin typeface="+mn-lt"/>
              <a:ea typeface="+mn-ea"/>
              <a:cs typeface="+mn-cs"/>
            </a:rPr>
            <a:t>25</a:t>
          </a:r>
          <a:r>
            <a:rPr kumimoji="1" lang="ja-JP" altLang="ja-JP" sz="1000">
              <a:solidFill>
                <a:schemeClr val="dk1"/>
              </a:solidFill>
              <a:effectLst/>
              <a:latin typeface="+mn-lt"/>
              <a:ea typeface="+mn-ea"/>
              <a:cs typeface="+mn-cs"/>
            </a:rPr>
            <a:t>％以上となったため、平成</a:t>
          </a:r>
          <a:r>
            <a:rPr kumimoji="1" lang="en-US" altLang="ja-JP" sz="1000">
              <a:solidFill>
                <a:schemeClr val="dk1"/>
              </a:solidFill>
              <a:effectLst/>
              <a:latin typeface="+mn-lt"/>
              <a:ea typeface="+mn-ea"/>
              <a:cs typeface="+mn-cs"/>
            </a:rPr>
            <a:t>21</a:t>
          </a:r>
          <a:r>
            <a:rPr kumimoji="1" lang="ja-JP" altLang="ja-JP" sz="1000">
              <a:solidFill>
                <a:schemeClr val="dk1"/>
              </a:solidFill>
              <a:effectLst/>
              <a:latin typeface="+mn-lt"/>
              <a:ea typeface="+mn-ea"/>
              <a:cs typeface="+mn-cs"/>
            </a:rPr>
            <a:t>年度に財政健全化計画を策定のうえ、更なる対策を実施しています。その結果、平成</a:t>
          </a:r>
          <a:r>
            <a:rPr kumimoji="1" lang="en-US" altLang="ja-JP" sz="1000">
              <a:solidFill>
                <a:schemeClr val="dk1"/>
              </a:solidFill>
              <a:effectLst/>
              <a:latin typeface="+mn-lt"/>
              <a:ea typeface="+mn-ea"/>
              <a:cs typeface="+mn-cs"/>
            </a:rPr>
            <a:t>22</a:t>
          </a:r>
          <a:r>
            <a:rPr kumimoji="1" lang="ja-JP" altLang="ja-JP" sz="1000">
              <a:solidFill>
                <a:schemeClr val="dk1"/>
              </a:solidFill>
              <a:effectLst/>
              <a:latin typeface="+mn-lt"/>
              <a:ea typeface="+mn-ea"/>
              <a:cs typeface="+mn-cs"/>
            </a:rPr>
            <a:t>年度決算で早期健全化基準を下回って以降、財政調整基金残高が増加に転じたほか、大きな行政課題に対処する場合にあっても基準未満の財政運営を継続しています。</a:t>
          </a:r>
          <a:endParaRPr lang="ja-JP" altLang="ja-JP" sz="1000">
            <a:effectLst/>
          </a:endParaRPr>
        </a:p>
        <a:p>
          <a:r>
            <a:rPr kumimoji="1" lang="ja-JP" altLang="ja-JP" sz="1000">
              <a:solidFill>
                <a:schemeClr val="dk1"/>
              </a:solidFill>
              <a:effectLst/>
              <a:latin typeface="+mn-lt"/>
              <a:ea typeface="+mn-ea"/>
              <a:cs typeface="+mn-cs"/>
            </a:rPr>
            <a:t>　その後、町税や地方交付税が減少する一方、扶助費や特別会計への繰出金等が増加し収支の不均衡が大きくなり、令和元年度からは財政調整基金からの繰り入れを行っています。今後、人口減少等による歳入の更なるの減少が見込まれることから、事務事業等の見直しとともに財源確保対策に努め、可能な限り基金に頼らない財政運営に努めていきます。</a:t>
          </a:r>
          <a:endParaRPr lang="ja-JP" altLang="ja-JP" sz="10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北海道江差町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b="0">
              <a:solidFill>
                <a:schemeClr val="dk1"/>
              </a:solidFill>
              <a:effectLst/>
              <a:latin typeface="+mn-ea"/>
              <a:ea typeface="+mn-ea"/>
              <a:cs typeface="+mn-cs"/>
            </a:rPr>
            <a:t>　財政再建に向けた行財政改革の取り組みを進めてきたことにより、平成</a:t>
          </a:r>
          <a:r>
            <a:rPr kumimoji="1" lang="en-US" altLang="ja-JP" sz="1100" b="0">
              <a:solidFill>
                <a:schemeClr val="dk1"/>
              </a:solidFill>
              <a:effectLst/>
              <a:latin typeface="+mn-ea"/>
              <a:ea typeface="+mn-ea"/>
              <a:cs typeface="+mn-cs"/>
            </a:rPr>
            <a:t>21</a:t>
          </a:r>
          <a:r>
            <a:rPr kumimoji="1" lang="ja-JP" altLang="ja-JP" sz="1100" b="0">
              <a:solidFill>
                <a:schemeClr val="dk1"/>
              </a:solidFill>
              <a:effectLst/>
              <a:latin typeface="+mn-ea"/>
              <a:ea typeface="+mn-ea"/>
              <a:cs typeface="+mn-cs"/>
            </a:rPr>
            <a:t>年度以降は財政調整基金に頼らない予算編成・財政運営を行ってきたものの、令和元年度からは財政調整基金を取り崩すなど収支の不均衡が発生している。今後の見通しとして、人口減少に伴い町税や普通交付税の減少が見込まれることから、一般会計においても歳入歳出の見直しを図るとともに、特定目的基金の取り崩しも含めて必要な財源対策を行っていかなければならない。</a:t>
          </a:r>
          <a:endParaRPr lang="ja-JP" altLang="ja-JP" sz="1100" b="0">
            <a:effectLst/>
            <a:latin typeface="+mn-ea"/>
            <a:ea typeface="+mn-ea"/>
          </a:endParaRPr>
        </a:p>
        <a:p>
          <a:r>
            <a:rPr kumimoji="1" lang="ja-JP" altLang="ja-JP" sz="1100" b="0">
              <a:solidFill>
                <a:schemeClr val="dk1"/>
              </a:solidFill>
              <a:effectLst/>
              <a:latin typeface="+mn-ea"/>
              <a:ea typeface="+mn-ea"/>
              <a:cs typeface="+mn-cs"/>
            </a:rPr>
            <a:t>　また、水道事業および公共下水道事業において、資金不足に対応するための一般会計繰出金の額を最小限にできるよう、経営の見直しを進めていく必要がある。</a:t>
          </a:r>
          <a:endParaRPr kumimoji="1" lang="en-US" altLang="ja-JP" sz="1100" b="0">
            <a:solidFill>
              <a:schemeClr val="dk1"/>
            </a:solidFill>
            <a:effectLst/>
            <a:latin typeface="+mn-ea"/>
            <a:ea typeface="+mn-ea"/>
            <a:cs typeface="+mn-cs"/>
          </a:endParaRPr>
        </a:p>
        <a:p>
          <a:endParaRPr kumimoji="1" lang="en-US" altLang="ja-JP" sz="1100" b="0">
            <a:solidFill>
              <a:schemeClr val="dk1"/>
            </a:solidFill>
            <a:effectLst/>
            <a:latin typeface="+mn-ea"/>
            <a:ea typeface="+mn-ea"/>
            <a:cs typeface="+mn-cs"/>
          </a:endParaRPr>
        </a:p>
        <a:p>
          <a:r>
            <a:rPr kumimoji="1" lang="en-US" altLang="ja-JP" sz="1100" b="0">
              <a:solidFill>
                <a:schemeClr val="dk1"/>
              </a:solidFill>
              <a:effectLst/>
              <a:latin typeface="+mn-ea"/>
              <a:ea typeface="+mn-ea"/>
              <a:cs typeface="+mn-cs"/>
            </a:rPr>
            <a:t>※</a:t>
          </a:r>
          <a:r>
            <a:rPr kumimoji="1" lang="ja-JP" altLang="en-US" sz="1100" b="0">
              <a:solidFill>
                <a:schemeClr val="dk1"/>
              </a:solidFill>
              <a:effectLst/>
              <a:latin typeface="+mn-ea"/>
              <a:ea typeface="+mn-ea"/>
              <a:cs typeface="+mn-cs"/>
            </a:rPr>
            <a:t>公共下水道事業会計について、実質収支が赤字として記載されているが、報告誤り</a:t>
          </a:r>
          <a:endParaRPr kumimoji="1" lang="en-US" altLang="ja-JP" sz="1100" b="0">
            <a:solidFill>
              <a:schemeClr val="dk1"/>
            </a:solidFill>
            <a:effectLst/>
            <a:latin typeface="+mn-ea"/>
            <a:ea typeface="+mn-ea"/>
            <a:cs typeface="+mn-cs"/>
          </a:endParaRPr>
        </a:p>
        <a:p>
          <a:r>
            <a:rPr kumimoji="1" lang="ja-JP" altLang="en-US" sz="1100" b="0">
              <a:solidFill>
                <a:schemeClr val="dk1"/>
              </a:solidFill>
              <a:effectLst/>
              <a:latin typeface="+mn-ea"/>
              <a:ea typeface="+mn-ea"/>
              <a:cs typeface="+mn-cs"/>
            </a:rPr>
            <a:t>　によるものであり、標準財政規模比は、正しくは</a:t>
          </a:r>
          <a:r>
            <a:rPr kumimoji="1" lang="en-US" altLang="ja-JP" sz="1100" b="0">
              <a:solidFill>
                <a:schemeClr val="dk1"/>
              </a:solidFill>
              <a:effectLst/>
              <a:latin typeface="+mn-ea"/>
              <a:ea typeface="+mn-ea"/>
              <a:cs typeface="+mn-cs"/>
            </a:rPr>
            <a:t>0.67</a:t>
          </a:r>
          <a:r>
            <a:rPr kumimoji="1" lang="ja-JP" altLang="en-US" sz="1100" b="0">
              <a:solidFill>
                <a:schemeClr val="dk1"/>
              </a:solidFill>
              <a:effectLst/>
              <a:latin typeface="+mn-ea"/>
              <a:ea typeface="+mn-ea"/>
              <a:cs typeface="+mn-cs"/>
            </a:rPr>
            <a:t>となる。</a:t>
          </a:r>
          <a:endParaRPr kumimoji="1" lang="en-US" altLang="ja-JP" sz="1100" b="0">
            <a:solidFill>
              <a:schemeClr val="dk1"/>
            </a:solidFill>
            <a:effectLst/>
            <a:latin typeface="+mn-ea"/>
            <a:ea typeface="+mn-ea"/>
            <a:cs typeface="+mn-cs"/>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39</xdr:row>
      <xdr:rowOff>88900</xdr:rowOff>
    </xdr:from>
    <xdr:to>
      <xdr:col>1</xdr:col>
      <xdr:colOff>638175</xdr:colOff>
      <xdr:row>39</xdr:row>
      <xdr:rowOff>377825</xdr:rowOff>
    </xdr:to>
    <xdr:sp macro="" textlink="">
      <xdr:nvSpPr>
        <xdr:cNvPr id="18" name="凡例7"/>
        <xdr:cNvSpPr/>
      </xdr:nvSpPr>
      <xdr:spPr bwMode="auto">
        <a:xfrm>
          <a:off x="635000" y="10452100"/>
          <a:ext cx="508000" cy="288925"/>
        </a:xfrm>
        <a:prstGeom prst="rect">
          <a:avLst/>
        </a:prstGeom>
        <a:solidFill>
          <a:srgbClr val="800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40</xdr:row>
      <xdr:rowOff>88900</xdr:rowOff>
    </xdr:from>
    <xdr:to>
      <xdr:col>1</xdr:col>
      <xdr:colOff>638175</xdr:colOff>
      <xdr:row>40</xdr:row>
      <xdr:rowOff>377825</xdr:rowOff>
    </xdr:to>
    <xdr:sp macro="" textlink="">
      <xdr:nvSpPr>
        <xdr:cNvPr id="19" name="凡例8"/>
        <xdr:cNvSpPr/>
      </xdr:nvSpPr>
      <xdr:spPr bwMode="auto">
        <a:xfrm>
          <a:off x="635000" y="10947400"/>
          <a:ext cx="508000" cy="288925"/>
        </a:xfrm>
        <a:prstGeom prst="rect">
          <a:avLst/>
        </a:prstGeom>
        <a:solidFill>
          <a:srgbClr val="00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20" name="凡例9"/>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21" name="凡例10"/>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北海道江差町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実質公債費比率が</a:t>
          </a:r>
          <a:r>
            <a:rPr kumimoji="1" lang="en-US" altLang="ja-JP" sz="1100">
              <a:solidFill>
                <a:schemeClr val="dk1"/>
              </a:solidFill>
              <a:effectLst/>
              <a:latin typeface="+mn-lt"/>
              <a:ea typeface="+mn-ea"/>
              <a:cs typeface="+mn-cs"/>
            </a:rPr>
            <a:t>25</a:t>
          </a:r>
          <a:r>
            <a:rPr kumimoji="1" lang="ja-JP" altLang="ja-JP" sz="1100">
              <a:solidFill>
                <a:schemeClr val="dk1"/>
              </a:solidFill>
              <a:effectLst/>
              <a:latin typeface="+mn-lt"/>
              <a:ea typeface="+mn-ea"/>
              <a:cs typeface="+mn-cs"/>
            </a:rPr>
            <a:t>％以上となった過去等を踏まえ、起債の抑制、借換、繰上償還等の財政再建対策を実施してきたことで元利償還金の額は減少傾向にある</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令和５年度は大型普通建設事業等の実施により前年度比微増となっ</a:t>
          </a:r>
          <a:r>
            <a:rPr kumimoji="1" lang="ja-JP" altLang="en-US" sz="1100">
              <a:solidFill>
                <a:schemeClr val="dk1"/>
              </a:solidFill>
              <a:effectLst/>
              <a:latin typeface="+mn-lt"/>
              <a:ea typeface="+mn-ea"/>
              <a:cs typeface="+mn-cs"/>
            </a:rPr>
            <a:t>たが、令和６年度は再び減少となった</a:t>
          </a:r>
          <a:r>
            <a:rPr kumimoji="1" lang="ja-JP" altLang="ja-JP" sz="1100">
              <a:solidFill>
                <a:schemeClr val="dk1"/>
              </a:solidFill>
              <a:effectLst/>
              <a:latin typeface="+mn-lt"/>
              <a:ea typeface="+mn-ea"/>
              <a:cs typeface="+mn-cs"/>
            </a:rPr>
            <a:t>。</a:t>
          </a:r>
          <a:endParaRPr lang="ja-JP" altLang="ja-JP" sz="1400">
            <a:effectLst/>
          </a:endParaRPr>
        </a:p>
        <a:p>
          <a:r>
            <a:rPr kumimoji="1" lang="ja-JP" altLang="ja-JP" sz="1100">
              <a:solidFill>
                <a:schemeClr val="dk1"/>
              </a:solidFill>
              <a:effectLst/>
              <a:latin typeface="+mn-lt"/>
              <a:ea typeface="+mn-ea"/>
              <a:cs typeface="+mn-cs"/>
            </a:rPr>
            <a:t>　一方、公営企業債元利償還金に対する繰入金は高止まり傾向にある。また、普通交付税算入のある地方債残高の減少に伴い、算入公債費等の額も減少傾向にある。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当町では満期一括償還地方債がないため、積み立てを行っていない。</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北海道江差町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将来負担額は、令和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年度に一般会計等に係る地方債の現在高が微増となった一方、公営企業債等繰入見込額の減少</a:t>
          </a:r>
          <a:r>
            <a:rPr kumimoji="1" lang="ja-JP" altLang="en-US" sz="1100">
              <a:solidFill>
                <a:schemeClr val="dk1"/>
              </a:solidFill>
              <a:effectLst/>
              <a:latin typeface="+mn-lt"/>
              <a:ea typeface="+mn-ea"/>
              <a:cs typeface="+mn-cs"/>
            </a:rPr>
            <a:t>により、計</a:t>
          </a:r>
          <a:r>
            <a:rPr kumimoji="1" lang="en-US" altLang="ja-JP" sz="1100">
              <a:solidFill>
                <a:schemeClr val="dk1"/>
              </a:solidFill>
              <a:effectLst/>
              <a:latin typeface="+mn-lt"/>
              <a:ea typeface="+mn-ea"/>
              <a:cs typeface="+mn-cs"/>
            </a:rPr>
            <a:t>139</a:t>
          </a:r>
          <a:r>
            <a:rPr kumimoji="1" lang="ja-JP" altLang="ja-JP" sz="1100">
              <a:solidFill>
                <a:schemeClr val="dk1"/>
              </a:solidFill>
              <a:effectLst/>
              <a:latin typeface="+mn-lt"/>
              <a:ea typeface="+mn-ea"/>
              <a:cs typeface="+mn-cs"/>
            </a:rPr>
            <a:t>百万円減少となっている。</a:t>
          </a:r>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　充当可能財源等は、充当可能基金や基準財政需要額算入見込額の減少により、前年度比</a:t>
          </a:r>
          <a:r>
            <a:rPr kumimoji="1" lang="en-US" altLang="ja-JP" sz="1100">
              <a:solidFill>
                <a:schemeClr val="dk1"/>
              </a:solidFill>
              <a:effectLst/>
              <a:latin typeface="+mn-lt"/>
              <a:ea typeface="+mn-ea"/>
              <a:cs typeface="+mn-cs"/>
            </a:rPr>
            <a:t>326</a:t>
          </a:r>
          <a:r>
            <a:rPr kumimoji="1" lang="ja-JP" altLang="ja-JP" sz="1100">
              <a:solidFill>
                <a:schemeClr val="dk1"/>
              </a:solidFill>
              <a:effectLst/>
              <a:latin typeface="+mn-lt"/>
              <a:ea typeface="+mn-ea"/>
              <a:cs typeface="+mn-cs"/>
            </a:rPr>
            <a:t>百万円減となっている。</a:t>
          </a:r>
          <a:br>
            <a:rPr kumimoji="1" lang="ja-JP" altLang="ja-JP" sz="1100">
              <a:solidFill>
                <a:schemeClr val="dk1"/>
              </a:solidFill>
              <a:effectLst/>
              <a:latin typeface="+mn-lt"/>
              <a:ea typeface="+mn-ea"/>
              <a:cs typeface="+mn-cs"/>
            </a:rPr>
          </a:br>
          <a:r>
            <a:rPr kumimoji="1" lang="ja-JP" altLang="ja-JP" sz="1100">
              <a:solidFill>
                <a:schemeClr val="dk1"/>
              </a:solidFill>
              <a:effectLst/>
              <a:latin typeface="+mn-lt"/>
              <a:ea typeface="+mn-ea"/>
              <a:cs typeface="+mn-cs"/>
            </a:rPr>
            <a:t>　結果として、将来負担比率の分子は、前年度比</a:t>
          </a:r>
          <a:r>
            <a:rPr kumimoji="1" lang="en-US" altLang="ja-JP" sz="1100">
              <a:solidFill>
                <a:schemeClr val="dk1"/>
              </a:solidFill>
              <a:effectLst/>
              <a:latin typeface="+mn-lt"/>
              <a:ea typeface="+mn-ea"/>
              <a:cs typeface="+mn-cs"/>
            </a:rPr>
            <a:t>188</a:t>
          </a:r>
          <a:r>
            <a:rPr kumimoji="1" lang="ja-JP" altLang="ja-JP" sz="1100">
              <a:solidFill>
                <a:schemeClr val="dk1"/>
              </a:solidFill>
              <a:effectLst/>
              <a:latin typeface="+mn-lt"/>
              <a:ea typeface="+mn-ea"/>
              <a:cs typeface="+mn-cs"/>
            </a:rPr>
            <a:t>百万円増と</a:t>
          </a:r>
          <a:r>
            <a:rPr kumimoji="1" lang="ja-JP" altLang="en-US" sz="1100">
              <a:solidFill>
                <a:schemeClr val="dk1"/>
              </a:solidFill>
              <a:effectLst/>
              <a:latin typeface="+mn-lt"/>
              <a:ea typeface="+mn-ea"/>
              <a:cs typeface="+mn-cs"/>
            </a:rPr>
            <a:t>な</a:t>
          </a:r>
          <a:r>
            <a:rPr kumimoji="1" lang="ja-JP" altLang="ja-JP" sz="1100">
              <a:solidFill>
                <a:schemeClr val="dk1"/>
              </a:solidFill>
              <a:effectLst/>
              <a:latin typeface="+mn-lt"/>
              <a:ea typeface="+mn-ea"/>
              <a:cs typeface="+mn-cs"/>
            </a:rPr>
            <a:t>っている。</a:t>
          </a:r>
          <a:endParaRPr lang="ja-JP" altLang="ja-JP">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北海道江差町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ea"/>
              <a:ea typeface="+mn-ea"/>
              <a:cs typeface="+mn-cs"/>
            </a:rPr>
            <a:t>（増減理由）</a:t>
          </a:r>
          <a:endParaRPr lang="ja-JP" altLang="ja-JP" sz="1100">
            <a:effectLst/>
            <a:latin typeface="+mn-ea"/>
            <a:ea typeface="+mn-ea"/>
          </a:endParaRPr>
        </a:p>
        <a:p>
          <a:r>
            <a:rPr kumimoji="1" lang="ja-JP" altLang="ja-JP" sz="1100">
              <a:solidFill>
                <a:schemeClr val="dk1"/>
              </a:solidFill>
              <a:effectLst/>
              <a:latin typeface="+mn-ea"/>
              <a:ea typeface="+mn-ea"/>
              <a:cs typeface="+mn-cs"/>
            </a:rPr>
            <a:t>　ふるさと応援基金などの特定目的基金が増となった一方、財政調整基金が減となったことで前年度比</a:t>
          </a:r>
          <a:r>
            <a:rPr kumimoji="1" lang="en-US" altLang="ja-JP" sz="1100">
              <a:solidFill>
                <a:schemeClr val="dk1"/>
              </a:solidFill>
              <a:effectLst/>
              <a:latin typeface="+mn-ea"/>
              <a:ea typeface="+mn-ea"/>
              <a:cs typeface="+mn-cs"/>
            </a:rPr>
            <a:t>35</a:t>
          </a:r>
          <a:r>
            <a:rPr kumimoji="1" lang="ja-JP" altLang="ja-JP" sz="1100">
              <a:solidFill>
                <a:schemeClr val="dk1"/>
              </a:solidFill>
              <a:effectLst/>
              <a:latin typeface="+mn-ea"/>
              <a:ea typeface="+mn-ea"/>
              <a:cs typeface="+mn-cs"/>
            </a:rPr>
            <a:t>百万円減となっている。</a:t>
          </a:r>
          <a:br>
            <a:rPr kumimoji="1" lang="ja-JP" altLang="ja-JP" sz="1100">
              <a:solidFill>
                <a:schemeClr val="dk1"/>
              </a:solidFill>
              <a:effectLst/>
              <a:latin typeface="+mn-ea"/>
              <a:ea typeface="+mn-ea"/>
              <a:cs typeface="+mn-cs"/>
            </a:rPr>
          </a:br>
          <a:endParaRPr lang="ja-JP" altLang="ja-JP" sz="1100">
            <a:effectLst/>
            <a:latin typeface="+mn-ea"/>
            <a:ea typeface="+mn-ea"/>
          </a:endParaRPr>
        </a:p>
        <a:p>
          <a:r>
            <a:rPr kumimoji="1" lang="ja-JP" altLang="ja-JP" sz="1100">
              <a:solidFill>
                <a:schemeClr val="dk1"/>
              </a:solidFill>
              <a:effectLst/>
              <a:latin typeface="+mn-ea"/>
              <a:ea typeface="+mn-ea"/>
              <a:cs typeface="+mn-cs"/>
            </a:rPr>
            <a:t>（今後の方針）</a:t>
          </a:r>
          <a:endParaRPr lang="ja-JP" altLang="ja-JP" sz="1100">
            <a:effectLst/>
            <a:latin typeface="+mn-ea"/>
            <a:ea typeface="+mn-ea"/>
          </a:endParaRPr>
        </a:p>
        <a:p>
          <a:r>
            <a:rPr kumimoji="1" lang="ja-JP" altLang="ja-JP" sz="1100">
              <a:solidFill>
                <a:schemeClr val="dk1"/>
              </a:solidFill>
              <a:effectLst/>
              <a:latin typeface="+mn-ea"/>
              <a:ea typeface="+mn-ea"/>
              <a:cs typeface="+mn-cs"/>
            </a:rPr>
            <a:t>　今後は、老朽施設の長寿命化のほか、北の江の島拠点施設（仮称）道の駅「かもめ島」整備事業等の大型事業実施が予定されており、計画的な起債管理が必要な状況となっている。基礎的な行政サービス等を維持しつつ、まちづくり・地域振興事業の計画的な実施のため、町で独自に策定する中期財政運営方針等に基づき</a:t>
          </a:r>
          <a:r>
            <a:rPr kumimoji="1" lang="ja-JP" altLang="en-US" sz="1100">
              <a:solidFill>
                <a:schemeClr val="dk1"/>
              </a:solidFill>
              <a:effectLst/>
              <a:latin typeface="+mn-ea"/>
              <a:ea typeface="+mn-ea"/>
              <a:cs typeface="+mn-cs"/>
            </a:rPr>
            <a:t>基金の運用を含む</a:t>
          </a:r>
          <a:r>
            <a:rPr kumimoji="1" lang="ja-JP" altLang="ja-JP" sz="1100">
              <a:solidFill>
                <a:schemeClr val="dk1"/>
              </a:solidFill>
              <a:effectLst/>
              <a:latin typeface="+mn-ea"/>
              <a:ea typeface="+mn-ea"/>
              <a:cs typeface="+mn-cs"/>
            </a:rPr>
            <a:t>財政運営を行っていく。</a:t>
          </a:r>
          <a:endParaRPr lang="ja-JP" altLang="ja-JP" sz="1100">
            <a:effectLst/>
            <a:latin typeface="+mn-ea"/>
            <a:ea typeface="+mn-ea"/>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ea"/>
              <a:ea typeface="+mn-ea"/>
              <a:cs typeface="+mn-cs"/>
            </a:rPr>
            <a:t>（基金の使途）</a:t>
          </a:r>
          <a:endParaRPr lang="ja-JP" altLang="ja-JP" sz="1100">
            <a:effectLst/>
            <a:latin typeface="+mn-ea"/>
            <a:ea typeface="+mn-ea"/>
          </a:endParaRPr>
        </a:p>
        <a:p>
          <a:r>
            <a:rPr kumimoji="1" lang="ja-JP" altLang="ja-JP" sz="1100">
              <a:solidFill>
                <a:schemeClr val="dk1"/>
              </a:solidFill>
              <a:effectLst/>
              <a:latin typeface="+mn-ea"/>
              <a:ea typeface="+mn-ea"/>
              <a:cs typeface="+mn-cs"/>
            </a:rPr>
            <a:t>・旧江差線鉄道施設等整理基金：旧江差線（木古内・江差間）の鉄道施設等の整理及び跡地の環境整備の促進を図る。</a:t>
          </a:r>
          <a:endParaRPr lang="ja-JP" altLang="ja-JP" sz="1100">
            <a:effectLst/>
            <a:latin typeface="+mn-ea"/>
            <a:ea typeface="+mn-ea"/>
          </a:endParaRPr>
        </a:p>
        <a:p>
          <a:r>
            <a:rPr kumimoji="1" lang="ja-JP" altLang="ja-JP" sz="1100">
              <a:solidFill>
                <a:schemeClr val="dk1"/>
              </a:solidFill>
              <a:effectLst/>
              <a:latin typeface="+mn-ea"/>
              <a:ea typeface="+mn-ea"/>
              <a:cs typeface="+mn-cs"/>
            </a:rPr>
            <a:t>・歴史を生かすまちづくり基金：「歴史を生かすまちづくり」事業を推進する。</a:t>
          </a:r>
          <a:endParaRPr lang="ja-JP" altLang="ja-JP" sz="1100">
            <a:effectLst/>
            <a:latin typeface="+mn-ea"/>
            <a:ea typeface="+mn-ea"/>
          </a:endParaRPr>
        </a:p>
        <a:p>
          <a:r>
            <a:rPr kumimoji="1" lang="ja-JP" altLang="ja-JP" sz="1100">
              <a:solidFill>
                <a:schemeClr val="dk1"/>
              </a:solidFill>
              <a:effectLst/>
              <a:latin typeface="+mn-ea"/>
              <a:ea typeface="+mn-ea"/>
              <a:cs typeface="+mn-cs"/>
            </a:rPr>
            <a:t>・江差町かもめ島交流拠点づくり基金：かもめ島の自然、景勝、歴史、文化など地域固有資源の保存活用を図るとともに、かもめ島周辺の交流拠点づくりを促進する。</a:t>
          </a:r>
          <a:br>
            <a:rPr kumimoji="1" lang="ja-JP" altLang="ja-JP" sz="1100">
              <a:solidFill>
                <a:schemeClr val="dk1"/>
              </a:solidFill>
              <a:effectLst/>
              <a:latin typeface="+mn-ea"/>
              <a:ea typeface="+mn-ea"/>
              <a:cs typeface="+mn-cs"/>
            </a:rPr>
          </a:br>
          <a:endParaRPr lang="ja-JP" altLang="ja-JP" sz="1100">
            <a:effectLst/>
            <a:latin typeface="+mn-ea"/>
            <a:ea typeface="+mn-ea"/>
          </a:endParaRPr>
        </a:p>
        <a:p>
          <a:r>
            <a:rPr kumimoji="1" lang="ja-JP" altLang="ja-JP" sz="1100">
              <a:solidFill>
                <a:schemeClr val="dk1"/>
              </a:solidFill>
              <a:effectLst/>
              <a:latin typeface="+mn-ea"/>
              <a:ea typeface="+mn-ea"/>
              <a:cs typeface="+mn-cs"/>
            </a:rPr>
            <a:t>（増減理由）</a:t>
          </a:r>
          <a:endParaRPr lang="ja-JP" altLang="ja-JP" sz="1100">
            <a:effectLst/>
            <a:latin typeface="+mn-ea"/>
            <a:ea typeface="+mn-ea"/>
          </a:endParaRPr>
        </a:p>
        <a:p>
          <a:r>
            <a:rPr kumimoji="1" lang="ja-JP" altLang="ja-JP" sz="1100">
              <a:solidFill>
                <a:schemeClr val="dk1"/>
              </a:solidFill>
              <a:effectLst/>
              <a:latin typeface="+mn-ea"/>
              <a:ea typeface="+mn-ea"/>
              <a:cs typeface="+mn-cs"/>
            </a:rPr>
            <a:t>・ふるさと応援基金：寄付額が増加したことから、積立額と取崩額との差額で</a:t>
          </a:r>
          <a:r>
            <a:rPr kumimoji="1" lang="en-US" altLang="ja-JP" sz="1100">
              <a:solidFill>
                <a:schemeClr val="dk1"/>
              </a:solidFill>
              <a:effectLst/>
              <a:latin typeface="+mn-ea"/>
              <a:ea typeface="+mn-ea"/>
              <a:cs typeface="+mn-cs"/>
            </a:rPr>
            <a:t>41</a:t>
          </a:r>
          <a:r>
            <a:rPr kumimoji="1" lang="ja-JP" altLang="ja-JP" sz="1100">
              <a:solidFill>
                <a:schemeClr val="dk1"/>
              </a:solidFill>
              <a:effectLst/>
              <a:latin typeface="+mn-ea"/>
              <a:ea typeface="+mn-ea"/>
              <a:cs typeface="+mn-cs"/>
            </a:rPr>
            <a:t>百万円増加している。</a:t>
          </a:r>
          <a:endParaRPr lang="ja-JP" altLang="ja-JP" sz="1100">
            <a:effectLst/>
            <a:latin typeface="+mn-ea"/>
            <a:ea typeface="+mn-ea"/>
          </a:endParaRPr>
        </a:p>
        <a:p>
          <a:pPr marL="0" marR="0" lvl="0" indent="0" defTabSz="914400" eaLnBrk="1" fontAlgn="auto" latinLnBrk="0" hangingPunct="1">
            <a:lnSpc>
              <a:spcPct val="100000"/>
            </a:lnSpc>
            <a:spcBef>
              <a:spcPts val="0"/>
            </a:spcBef>
            <a:spcAft>
              <a:spcPts val="0"/>
            </a:spcAft>
            <a:buClrTx/>
            <a:buSzTx/>
            <a:buFontTx/>
            <a:buNone/>
            <a:tabLst/>
            <a:defRPr/>
          </a:pPr>
          <a:r>
            <a:rPr kumimoji="1" lang="ja-JP" altLang="ja-JP" sz="1100">
              <a:solidFill>
                <a:schemeClr val="dk1"/>
              </a:solidFill>
              <a:effectLst/>
              <a:latin typeface="+mn-ea"/>
              <a:ea typeface="+mn-ea"/>
              <a:cs typeface="+mn-cs"/>
            </a:rPr>
            <a:t>・旧江差線鉄道施設等整理基金：基金残高の増減はなし。</a:t>
          </a:r>
          <a:br>
            <a:rPr kumimoji="1" lang="ja-JP" altLang="ja-JP" sz="1100">
              <a:solidFill>
                <a:schemeClr val="dk1"/>
              </a:solidFill>
              <a:effectLst/>
              <a:latin typeface="+mn-ea"/>
              <a:ea typeface="+mn-ea"/>
              <a:cs typeface="+mn-cs"/>
            </a:rPr>
          </a:br>
          <a:r>
            <a:rPr kumimoji="1" lang="ja-JP" altLang="ja-JP" sz="1100">
              <a:solidFill>
                <a:schemeClr val="dk1"/>
              </a:solidFill>
              <a:effectLst/>
              <a:latin typeface="+mn-ea"/>
              <a:ea typeface="+mn-ea"/>
              <a:cs typeface="+mn-cs"/>
            </a:rPr>
            <a:t>・江差町かもめ島交流拠点づくり基金：指定寄付について積み立てたことから</a:t>
          </a:r>
          <a:r>
            <a:rPr kumimoji="1" lang="en-US" altLang="ja-JP" sz="1100">
              <a:solidFill>
                <a:schemeClr val="dk1"/>
              </a:solidFill>
              <a:effectLst/>
              <a:latin typeface="+mn-ea"/>
              <a:ea typeface="+mn-ea"/>
              <a:cs typeface="+mn-cs"/>
            </a:rPr>
            <a:t>4</a:t>
          </a:r>
          <a:r>
            <a:rPr kumimoji="1" lang="ja-JP" altLang="ja-JP" sz="1100">
              <a:solidFill>
                <a:schemeClr val="dk1"/>
              </a:solidFill>
              <a:effectLst/>
              <a:latin typeface="+mn-ea"/>
              <a:ea typeface="+mn-ea"/>
              <a:cs typeface="+mn-cs"/>
            </a:rPr>
            <a:t>百万円増となっている。取り崩しは行っていない。</a:t>
          </a:r>
          <a:br>
            <a:rPr kumimoji="1" lang="ja-JP" altLang="ja-JP" sz="1100">
              <a:solidFill>
                <a:schemeClr val="dk1"/>
              </a:solidFill>
              <a:effectLst/>
              <a:latin typeface="+mn-ea"/>
              <a:ea typeface="+mn-ea"/>
              <a:cs typeface="+mn-cs"/>
            </a:rPr>
          </a:br>
          <a:r>
            <a:rPr kumimoji="1" lang="ja-JP" altLang="ja-JP" sz="1100">
              <a:solidFill>
                <a:schemeClr val="dk1"/>
              </a:solidFill>
              <a:effectLst/>
              <a:latin typeface="+mn-ea"/>
              <a:ea typeface="+mn-ea"/>
              <a:cs typeface="+mn-cs"/>
            </a:rPr>
            <a:t>・森林環境譲与税基金：森林環境譲与税の交付による積立額に対し、事業実施のための取崩額が</a:t>
          </a:r>
          <a:r>
            <a:rPr kumimoji="1" lang="ja-JP" altLang="en-US" sz="1100">
              <a:solidFill>
                <a:schemeClr val="dk1"/>
              </a:solidFill>
              <a:effectLst/>
              <a:latin typeface="+mn-ea"/>
              <a:ea typeface="+mn-ea"/>
              <a:cs typeface="+mn-cs"/>
            </a:rPr>
            <a:t>下</a:t>
          </a:r>
          <a:r>
            <a:rPr kumimoji="1" lang="ja-JP" altLang="ja-JP" sz="1100">
              <a:solidFill>
                <a:schemeClr val="dk1"/>
              </a:solidFill>
              <a:effectLst/>
              <a:latin typeface="+mn-ea"/>
              <a:ea typeface="+mn-ea"/>
              <a:cs typeface="+mn-cs"/>
            </a:rPr>
            <a:t>回ったことから、残高が</a:t>
          </a:r>
          <a:r>
            <a:rPr kumimoji="1" lang="en-US" altLang="ja-JP" sz="1100">
              <a:solidFill>
                <a:schemeClr val="dk1"/>
              </a:solidFill>
              <a:effectLst/>
              <a:latin typeface="+mn-ea"/>
              <a:ea typeface="+mn-ea"/>
              <a:cs typeface="+mn-cs"/>
            </a:rPr>
            <a:t>3</a:t>
          </a:r>
          <a:r>
            <a:rPr kumimoji="1" lang="ja-JP" altLang="ja-JP" sz="1100">
              <a:solidFill>
                <a:schemeClr val="dk1"/>
              </a:solidFill>
              <a:effectLst/>
              <a:latin typeface="+mn-ea"/>
              <a:ea typeface="+mn-ea"/>
              <a:cs typeface="+mn-cs"/>
            </a:rPr>
            <a:t>百万円</a:t>
          </a:r>
          <a:r>
            <a:rPr kumimoji="1" lang="ja-JP" altLang="en-US" sz="1100">
              <a:solidFill>
                <a:schemeClr val="dk1"/>
              </a:solidFill>
              <a:effectLst/>
              <a:latin typeface="+mn-ea"/>
              <a:ea typeface="+mn-ea"/>
              <a:cs typeface="+mn-cs"/>
            </a:rPr>
            <a:t>増</a:t>
          </a:r>
          <a:r>
            <a:rPr kumimoji="1" lang="ja-JP" altLang="ja-JP" sz="1100">
              <a:solidFill>
                <a:schemeClr val="dk1"/>
              </a:solidFill>
              <a:effectLst/>
              <a:latin typeface="+mn-ea"/>
              <a:ea typeface="+mn-ea"/>
              <a:cs typeface="+mn-cs"/>
            </a:rPr>
            <a:t>となっている。</a:t>
          </a:r>
          <a:br>
            <a:rPr kumimoji="1" lang="ja-JP" altLang="ja-JP" sz="1100">
              <a:solidFill>
                <a:schemeClr val="dk1"/>
              </a:solidFill>
              <a:effectLst/>
              <a:latin typeface="+mn-ea"/>
              <a:ea typeface="+mn-ea"/>
              <a:cs typeface="+mn-cs"/>
            </a:rPr>
          </a:br>
          <a:r>
            <a:rPr kumimoji="1" lang="ja-JP" altLang="ja-JP" sz="1100">
              <a:solidFill>
                <a:schemeClr val="dk1"/>
              </a:solidFill>
              <a:effectLst/>
              <a:latin typeface="+mn-lt"/>
              <a:ea typeface="+mn-ea"/>
              <a:cs typeface="+mn-cs"/>
            </a:rPr>
            <a:t>・歴史を生かすまちづくり基金：歴まち地区の施設管理及び修繕に充当し</a:t>
          </a:r>
          <a:r>
            <a:rPr kumimoji="1" lang="ja-JP" altLang="en-US" sz="1100">
              <a:solidFill>
                <a:schemeClr val="dk1"/>
              </a:solidFill>
              <a:effectLst/>
              <a:latin typeface="+mn-lt"/>
              <a:ea typeface="+mn-ea"/>
              <a:cs typeface="+mn-cs"/>
            </a:rPr>
            <a:t>たことから</a:t>
          </a:r>
          <a:r>
            <a:rPr kumimoji="1" lang="ja-JP" altLang="ja-JP" sz="1100">
              <a:solidFill>
                <a:schemeClr val="dk1"/>
              </a:solidFill>
              <a:effectLst/>
              <a:latin typeface="+mn-lt"/>
              <a:ea typeface="+mn-ea"/>
              <a:cs typeface="+mn-cs"/>
            </a:rPr>
            <a:t>、</a:t>
          </a:r>
          <a:r>
            <a:rPr kumimoji="1" lang="en-US" altLang="ja-JP" sz="1100">
              <a:solidFill>
                <a:schemeClr val="dk1"/>
              </a:solidFill>
              <a:effectLst/>
              <a:latin typeface="+mn-lt"/>
              <a:ea typeface="+mn-ea"/>
              <a:cs typeface="+mn-cs"/>
            </a:rPr>
            <a:t>6</a:t>
          </a:r>
          <a:r>
            <a:rPr kumimoji="1" lang="ja-JP" altLang="ja-JP" sz="1100">
              <a:solidFill>
                <a:schemeClr val="dk1"/>
              </a:solidFill>
              <a:effectLst/>
              <a:latin typeface="+mn-lt"/>
              <a:ea typeface="+mn-ea"/>
              <a:cs typeface="+mn-cs"/>
            </a:rPr>
            <a:t>百万円減となっている。</a:t>
          </a:r>
          <a:endParaRPr lang="ja-JP" altLang="ja-JP">
            <a:effectLst/>
          </a:endParaRPr>
        </a:p>
        <a:p>
          <a:endParaRPr lang="ja-JP" altLang="ja-JP" sz="1100">
            <a:effectLst/>
            <a:latin typeface="+mn-ea"/>
            <a:ea typeface="+mn-ea"/>
          </a:endParaRPr>
        </a:p>
        <a:p>
          <a:r>
            <a:rPr kumimoji="1" lang="ja-JP" altLang="ja-JP" sz="1100">
              <a:solidFill>
                <a:schemeClr val="dk1"/>
              </a:solidFill>
              <a:effectLst/>
              <a:latin typeface="+mn-ea"/>
              <a:ea typeface="+mn-ea"/>
              <a:cs typeface="+mn-cs"/>
            </a:rPr>
            <a:t>（今後の方針）</a:t>
          </a:r>
          <a:endParaRPr lang="ja-JP" altLang="ja-JP" sz="1100">
            <a:effectLst/>
            <a:latin typeface="+mn-ea"/>
            <a:ea typeface="+mn-ea"/>
          </a:endParaRPr>
        </a:p>
        <a:p>
          <a:r>
            <a:rPr kumimoji="1" lang="ja-JP" altLang="ja-JP" sz="1100">
              <a:solidFill>
                <a:schemeClr val="dk1"/>
              </a:solidFill>
              <a:effectLst/>
              <a:latin typeface="+mn-ea"/>
              <a:ea typeface="+mn-ea"/>
              <a:cs typeface="+mn-cs"/>
            </a:rPr>
            <a:t>・ふるさと応援基金：更なる寄附金獲得を目指すため、返礼品充実に係る取組継続のほか、広告宣伝等において持続可能で効果的な増額対策に努めていく。</a:t>
          </a:r>
          <a:endParaRPr lang="ja-JP" altLang="ja-JP" sz="1100">
            <a:effectLst/>
            <a:latin typeface="+mn-ea"/>
            <a:ea typeface="+mn-ea"/>
          </a:endParaRPr>
        </a:p>
        <a:p>
          <a:r>
            <a:rPr kumimoji="1" lang="ja-JP" altLang="ja-JP" sz="1100">
              <a:solidFill>
                <a:schemeClr val="dk1"/>
              </a:solidFill>
              <a:effectLst/>
              <a:latin typeface="+mn-ea"/>
              <a:ea typeface="+mn-ea"/>
              <a:cs typeface="+mn-cs"/>
            </a:rPr>
            <a:t>・森林環境譲与税基金：基金の使途目的に沿った事業を実施しながら、計画的な積み立て及び取り崩しを行う。</a:t>
          </a:r>
          <a:endParaRPr lang="ja-JP" altLang="ja-JP" sz="1100">
            <a:effectLst/>
            <a:latin typeface="+mn-ea"/>
            <a:ea typeface="+mn-ea"/>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ea"/>
              <a:ea typeface="+mn-ea"/>
              <a:cs typeface="+mn-cs"/>
            </a:rPr>
            <a:t>（増減理由）</a:t>
          </a:r>
          <a:endParaRPr lang="ja-JP" altLang="ja-JP" sz="1100">
            <a:effectLst/>
            <a:latin typeface="+mn-ea"/>
            <a:ea typeface="+mn-ea"/>
          </a:endParaRPr>
        </a:p>
        <a:p>
          <a:r>
            <a:rPr kumimoji="1" lang="ja-JP" altLang="ja-JP" sz="1100">
              <a:solidFill>
                <a:schemeClr val="dk1"/>
              </a:solidFill>
              <a:effectLst/>
              <a:latin typeface="+mn-ea"/>
              <a:ea typeface="+mn-ea"/>
              <a:cs typeface="+mn-cs"/>
            </a:rPr>
            <a:t>　歳出抑制等により令和４年度決算まで残高の微増が続いてきたが、喫緊の行財政課題等への対処のため、令和２年度に</a:t>
          </a:r>
          <a:r>
            <a:rPr kumimoji="1" lang="en-US" altLang="ja-JP" sz="1100">
              <a:solidFill>
                <a:schemeClr val="dk1"/>
              </a:solidFill>
              <a:effectLst/>
              <a:latin typeface="+mn-ea"/>
              <a:ea typeface="+mn-ea"/>
              <a:cs typeface="+mn-cs"/>
            </a:rPr>
            <a:t>150</a:t>
          </a:r>
          <a:r>
            <a:rPr kumimoji="1" lang="ja-JP" altLang="ja-JP" sz="1100">
              <a:solidFill>
                <a:schemeClr val="dk1"/>
              </a:solidFill>
              <a:effectLst/>
              <a:latin typeface="+mn-ea"/>
              <a:ea typeface="+mn-ea"/>
              <a:cs typeface="+mn-cs"/>
            </a:rPr>
            <a:t>百万円、令和４年度に</a:t>
          </a:r>
          <a:r>
            <a:rPr kumimoji="1" lang="en-US" altLang="ja-JP" sz="1100">
              <a:solidFill>
                <a:schemeClr val="dk1"/>
              </a:solidFill>
              <a:effectLst/>
              <a:latin typeface="+mn-ea"/>
              <a:ea typeface="+mn-ea"/>
              <a:cs typeface="+mn-cs"/>
            </a:rPr>
            <a:t>30</a:t>
          </a:r>
          <a:r>
            <a:rPr kumimoji="1" lang="ja-JP" altLang="ja-JP" sz="1100">
              <a:solidFill>
                <a:schemeClr val="dk1"/>
              </a:solidFill>
              <a:effectLst/>
              <a:latin typeface="+mn-ea"/>
              <a:ea typeface="+mn-ea"/>
              <a:cs typeface="+mn-cs"/>
            </a:rPr>
            <a:t>百万円、令和５年度に</a:t>
          </a:r>
          <a:r>
            <a:rPr kumimoji="1" lang="en-US" altLang="ja-JP" sz="1100">
              <a:solidFill>
                <a:schemeClr val="dk1"/>
              </a:solidFill>
              <a:effectLst/>
              <a:latin typeface="+mn-ea"/>
              <a:ea typeface="+mn-ea"/>
              <a:cs typeface="+mn-cs"/>
            </a:rPr>
            <a:t>310</a:t>
          </a:r>
          <a:r>
            <a:rPr kumimoji="1" lang="ja-JP" altLang="ja-JP" sz="1100">
              <a:solidFill>
                <a:schemeClr val="dk1"/>
              </a:solidFill>
              <a:effectLst/>
              <a:latin typeface="+mn-ea"/>
              <a:ea typeface="+mn-ea"/>
              <a:cs typeface="+mn-cs"/>
            </a:rPr>
            <a:t>百万円</a:t>
          </a:r>
          <a:r>
            <a:rPr kumimoji="1" lang="ja-JP" altLang="en-US" sz="1100">
              <a:solidFill>
                <a:schemeClr val="dk1"/>
              </a:solidFill>
              <a:effectLst/>
              <a:latin typeface="+mn-ea"/>
              <a:ea typeface="+mn-ea"/>
              <a:cs typeface="+mn-cs"/>
            </a:rPr>
            <a:t>、令和６年度に</a:t>
          </a:r>
          <a:r>
            <a:rPr kumimoji="1" lang="en-US" altLang="ja-JP" sz="1100">
              <a:solidFill>
                <a:schemeClr val="dk1"/>
              </a:solidFill>
              <a:effectLst/>
              <a:latin typeface="+mn-ea"/>
              <a:ea typeface="+mn-ea"/>
              <a:cs typeface="+mn-cs"/>
            </a:rPr>
            <a:t>200</a:t>
          </a:r>
          <a:r>
            <a:rPr kumimoji="1" lang="ja-JP" altLang="en-US" sz="1100">
              <a:solidFill>
                <a:schemeClr val="dk1"/>
              </a:solidFill>
              <a:effectLst/>
              <a:latin typeface="+mn-ea"/>
              <a:ea typeface="+mn-ea"/>
              <a:cs typeface="+mn-cs"/>
            </a:rPr>
            <a:t>百万円</a:t>
          </a:r>
          <a:r>
            <a:rPr kumimoji="1" lang="ja-JP" altLang="ja-JP" sz="1100">
              <a:solidFill>
                <a:schemeClr val="dk1"/>
              </a:solidFill>
              <a:effectLst/>
              <a:latin typeface="+mn-ea"/>
              <a:ea typeface="+mn-ea"/>
              <a:cs typeface="+mn-cs"/>
            </a:rPr>
            <a:t>を取り崩しており、令和</a:t>
          </a:r>
          <a:r>
            <a:rPr kumimoji="1" lang="ja-JP" altLang="en-US" sz="1100">
              <a:solidFill>
                <a:schemeClr val="dk1"/>
              </a:solidFill>
              <a:effectLst/>
              <a:latin typeface="+mn-ea"/>
              <a:ea typeface="+mn-ea"/>
              <a:cs typeface="+mn-cs"/>
            </a:rPr>
            <a:t>６</a:t>
          </a:r>
          <a:r>
            <a:rPr kumimoji="1" lang="ja-JP" altLang="ja-JP" sz="1100">
              <a:solidFill>
                <a:schemeClr val="dk1"/>
              </a:solidFill>
              <a:effectLst/>
              <a:latin typeface="+mn-ea"/>
              <a:ea typeface="+mn-ea"/>
              <a:cs typeface="+mn-cs"/>
            </a:rPr>
            <a:t>年度決算においては前年度比</a:t>
          </a:r>
          <a:r>
            <a:rPr kumimoji="1" lang="en-US" altLang="ja-JP" sz="1100">
              <a:solidFill>
                <a:schemeClr val="dk1"/>
              </a:solidFill>
              <a:effectLst/>
              <a:latin typeface="+mn-ea"/>
              <a:ea typeface="+mn-ea"/>
              <a:cs typeface="+mn-cs"/>
            </a:rPr>
            <a:t>100</a:t>
          </a:r>
          <a:r>
            <a:rPr kumimoji="1" lang="ja-JP" altLang="ja-JP" sz="1100">
              <a:solidFill>
                <a:schemeClr val="dk1"/>
              </a:solidFill>
              <a:effectLst/>
              <a:latin typeface="+mn-ea"/>
              <a:ea typeface="+mn-ea"/>
              <a:cs typeface="+mn-cs"/>
            </a:rPr>
            <a:t>百万円の減となっている。</a:t>
          </a:r>
          <a:endParaRPr kumimoji="1" lang="en-US" altLang="ja-JP" sz="1100">
            <a:solidFill>
              <a:schemeClr val="dk1"/>
            </a:solidFill>
            <a:effectLst/>
            <a:latin typeface="+mn-ea"/>
            <a:ea typeface="+mn-ea"/>
            <a:cs typeface="+mn-cs"/>
          </a:endParaRPr>
        </a:p>
        <a:p>
          <a:endParaRPr lang="ja-JP" altLang="ja-JP" sz="1100">
            <a:effectLst/>
            <a:latin typeface="+mn-ea"/>
            <a:ea typeface="+mn-ea"/>
          </a:endParaRPr>
        </a:p>
        <a:p>
          <a:r>
            <a:rPr kumimoji="1" lang="ja-JP" altLang="ja-JP" sz="1100">
              <a:solidFill>
                <a:schemeClr val="dk1"/>
              </a:solidFill>
              <a:effectLst/>
              <a:latin typeface="+mn-ea"/>
              <a:ea typeface="+mn-ea"/>
              <a:cs typeface="+mn-cs"/>
            </a:rPr>
            <a:t>（今後の方針）</a:t>
          </a:r>
          <a:endParaRPr lang="ja-JP" altLang="ja-JP" sz="1100">
            <a:effectLst/>
            <a:latin typeface="+mn-ea"/>
            <a:ea typeface="+mn-ea"/>
          </a:endParaRPr>
        </a:p>
        <a:p>
          <a:r>
            <a:rPr kumimoji="1" lang="ja-JP" altLang="ja-JP" sz="1100">
              <a:solidFill>
                <a:schemeClr val="dk1"/>
              </a:solidFill>
              <a:effectLst/>
              <a:latin typeface="+mn-ea"/>
              <a:ea typeface="+mn-ea"/>
              <a:cs typeface="+mn-cs"/>
            </a:rPr>
            <a:t>　</a:t>
          </a:r>
          <a:r>
            <a:rPr kumimoji="1" lang="ja-JP" altLang="en-US" sz="1100">
              <a:solidFill>
                <a:schemeClr val="dk1"/>
              </a:solidFill>
              <a:effectLst/>
              <a:latin typeface="+mn-ea"/>
              <a:ea typeface="+mn-ea"/>
              <a:cs typeface="+mn-cs"/>
            </a:rPr>
            <a:t>令和４～８年度を取組期間とする</a:t>
          </a:r>
          <a:r>
            <a:rPr kumimoji="1" lang="ja-JP" altLang="ja-JP" sz="1100">
              <a:solidFill>
                <a:schemeClr val="dk1"/>
              </a:solidFill>
              <a:effectLst/>
              <a:latin typeface="+mn-ea"/>
              <a:ea typeface="+mn-ea"/>
              <a:cs typeface="+mn-cs"/>
            </a:rPr>
            <a:t>中期財政運営方針において「財政調整基金の取り崩しを原則しなくても収支が均衡した予算編成が可能となる、持続可能な財政の構築」を基本としながら「喫緊の行政課題等への対処のため緊急的・一時的に必要となる場合は、条例に基づき活用していく」方針を掲げています。</a:t>
          </a:r>
          <a:endParaRPr kumimoji="1" lang="en-US" altLang="ja-JP" sz="1100">
            <a:solidFill>
              <a:schemeClr val="dk1"/>
            </a:solidFill>
            <a:effectLst/>
            <a:latin typeface="+mn-ea"/>
            <a:ea typeface="+mn-ea"/>
            <a:cs typeface="+mn-cs"/>
          </a:endParaRPr>
        </a:p>
        <a:p>
          <a:r>
            <a:rPr kumimoji="1" lang="ja-JP" altLang="en-US" sz="1100">
              <a:solidFill>
                <a:schemeClr val="dk1"/>
              </a:solidFill>
              <a:effectLst/>
              <a:latin typeface="+mn-ea"/>
              <a:ea typeface="+mn-ea"/>
              <a:cs typeface="+mn-cs"/>
            </a:rPr>
            <a:t>　また、同方針において「</a:t>
          </a:r>
          <a:r>
            <a:rPr kumimoji="1" lang="ja-JP" altLang="ja-JP" sz="1100">
              <a:solidFill>
                <a:schemeClr val="dk1"/>
              </a:solidFill>
              <a:effectLst/>
              <a:latin typeface="+mn-ea"/>
              <a:ea typeface="+mn-ea"/>
              <a:cs typeface="+mn-cs"/>
            </a:rPr>
            <a:t>活用にあたっては基金残高を適切に維持することとし、災害等不測の事態があっても行政運営が可能となる水準として、</a:t>
          </a:r>
          <a:r>
            <a:rPr kumimoji="1" lang="en-US" altLang="ja-JP" sz="1100">
              <a:solidFill>
                <a:schemeClr val="dk1"/>
              </a:solidFill>
              <a:effectLst/>
              <a:latin typeface="+mn-ea"/>
              <a:ea typeface="+mn-ea"/>
              <a:cs typeface="+mn-cs"/>
            </a:rPr>
            <a:t>10</a:t>
          </a:r>
          <a:r>
            <a:rPr kumimoji="1" lang="ja-JP" altLang="ja-JP" sz="1100">
              <a:solidFill>
                <a:schemeClr val="dk1"/>
              </a:solidFill>
              <a:effectLst/>
              <a:latin typeface="+mn-ea"/>
              <a:ea typeface="+mn-ea"/>
              <a:cs typeface="+mn-cs"/>
            </a:rPr>
            <a:t>億円を下回らないことを基本と</a:t>
          </a:r>
          <a:r>
            <a:rPr kumimoji="1" lang="ja-JP" altLang="en-US" sz="1100">
              <a:solidFill>
                <a:schemeClr val="dk1"/>
              </a:solidFill>
              <a:effectLst/>
              <a:latin typeface="+mn-ea"/>
              <a:ea typeface="+mn-ea"/>
              <a:cs typeface="+mn-cs"/>
            </a:rPr>
            <a:t>する」こととしてい</a:t>
          </a:r>
          <a:r>
            <a:rPr kumimoji="1" lang="ja-JP" altLang="ja-JP" sz="1100">
              <a:solidFill>
                <a:schemeClr val="dk1"/>
              </a:solidFill>
              <a:effectLst/>
              <a:latin typeface="+mn-ea"/>
              <a:ea typeface="+mn-ea"/>
              <a:cs typeface="+mn-cs"/>
            </a:rPr>
            <a:t>ます。</a:t>
          </a:r>
          <a:endParaRPr kumimoji="1" lang="en-US" altLang="ja-JP" sz="1100">
            <a:solidFill>
              <a:schemeClr val="dk1"/>
            </a:solidFill>
            <a:effectLst/>
            <a:latin typeface="+mn-ea"/>
            <a:ea typeface="+mn-ea"/>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ea"/>
              <a:ea typeface="+mn-ea"/>
              <a:cs typeface="+mn-cs"/>
            </a:rPr>
            <a:t>（増減理由）</a:t>
          </a:r>
          <a:endParaRPr lang="ja-JP" altLang="ja-JP" sz="1100">
            <a:effectLst/>
            <a:latin typeface="+mn-ea"/>
            <a:ea typeface="+mn-ea"/>
          </a:endParaRPr>
        </a:p>
        <a:p>
          <a:r>
            <a:rPr kumimoji="1" lang="ja-JP" altLang="ja-JP" sz="1100">
              <a:solidFill>
                <a:schemeClr val="dk1"/>
              </a:solidFill>
              <a:effectLst/>
              <a:latin typeface="+mn-ea"/>
              <a:ea typeface="+mn-ea"/>
              <a:cs typeface="+mn-cs"/>
            </a:rPr>
            <a:t>　令和</a:t>
          </a:r>
          <a:r>
            <a:rPr kumimoji="1" lang="ja-JP" altLang="en-US" sz="1100">
              <a:solidFill>
                <a:schemeClr val="dk1"/>
              </a:solidFill>
              <a:effectLst/>
              <a:latin typeface="+mn-ea"/>
              <a:ea typeface="+mn-ea"/>
              <a:cs typeface="+mn-cs"/>
            </a:rPr>
            <a:t>６</a:t>
          </a:r>
          <a:r>
            <a:rPr kumimoji="1" lang="ja-JP" altLang="ja-JP" sz="1100">
              <a:solidFill>
                <a:schemeClr val="dk1"/>
              </a:solidFill>
              <a:effectLst/>
              <a:latin typeface="+mn-ea"/>
              <a:ea typeface="+mn-ea"/>
              <a:cs typeface="+mn-cs"/>
            </a:rPr>
            <a:t>年度において、普通交付税の</a:t>
          </a:r>
          <a:r>
            <a:rPr kumimoji="1" lang="ja-JP" altLang="en-US" sz="1100">
              <a:solidFill>
                <a:schemeClr val="dk1"/>
              </a:solidFill>
              <a:effectLst/>
              <a:latin typeface="+mn-ea"/>
              <a:ea typeface="+mn-ea"/>
              <a:cs typeface="+mn-cs"/>
            </a:rPr>
            <a:t>再算定</a:t>
          </a:r>
          <a:r>
            <a:rPr kumimoji="1" lang="ja-JP" altLang="ja-JP" sz="1100">
              <a:solidFill>
                <a:schemeClr val="dk1"/>
              </a:solidFill>
              <a:effectLst/>
              <a:latin typeface="+mn-ea"/>
              <a:ea typeface="+mn-ea"/>
              <a:cs typeface="+mn-cs"/>
            </a:rPr>
            <a:t>により臨時財政対策債を償還するための積立を行ったため残高が増加している。</a:t>
          </a:r>
          <a:br>
            <a:rPr kumimoji="1" lang="ja-JP" altLang="ja-JP" sz="1100">
              <a:solidFill>
                <a:schemeClr val="dk1"/>
              </a:solidFill>
              <a:effectLst/>
              <a:latin typeface="+mn-ea"/>
              <a:ea typeface="+mn-ea"/>
              <a:cs typeface="+mn-cs"/>
            </a:rPr>
          </a:br>
          <a:endParaRPr lang="ja-JP" altLang="ja-JP" sz="1100">
            <a:effectLst/>
            <a:latin typeface="+mn-ea"/>
            <a:ea typeface="+mn-ea"/>
          </a:endParaRPr>
        </a:p>
        <a:p>
          <a:r>
            <a:rPr kumimoji="1" lang="ja-JP" altLang="ja-JP" sz="1100">
              <a:solidFill>
                <a:schemeClr val="dk1"/>
              </a:solidFill>
              <a:effectLst/>
              <a:latin typeface="+mn-ea"/>
              <a:ea typeface="+mn-ea"/>
              <a:cs typeface="+mn-cs"/>
            </a:rPr>
            <a:t>（今後の方針）</a:t>
          </a:r>
          <a:endParaRPr lang="ja-JP" altLang="ja-JP" sz="1100">
            <a:effectLst/>
            <a:latin typeface="+mn-ea"/>
            <a:ea typeface="+mn-ea"/>
          </a:endParaRPr>
        </a:p>
        <a:p>
          <a:r>
            <a:rPr kumimoji="1" lang="ja-JP" altLang="ja-JP" sz="1100">
              <a:solidFill>
                <a:schemeClr val="dk1"/>
              </a:solidFill>
              <a:effectLst/>
              <a:latin typeface="+mn-ea"/>
              <a:ea typeface="+mn-ea"/>
              <a:cs typeface="+mn-cs"/>
            </a:rPr>
            <a:t>　今後の積立は予定していない。</a:t>
          </a:r>
          <a:endParaRPr lang="ja-JP" altLang="ja-JP" sz="1100">
            <a:effectLst/>
            <a:latin typeface="+mn-ea"/>
            <a:ea typeface="+mn-ea"/>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
</file>

<file path=xl/worksheets/_rels/sheet2.xml.rels>&#65279;<?xml version="1.0" encoding="utf-8" standalone="yes"?>
<Relationships xmlns="http://schemas.openxmlformats.org/package/2006/relationships">
  <Relationship Id="rId2" Type="http://schemas.openxmlformats.org/officeDocument/2006/relationships/drawing" Target="../drawings/drawing1.xml" />
</Relationships>
</file>

<file path=xl/worksheets/_rels/sheet3.xml.rels>&#65279;<?xml version="1.0" encoding="utf-8" standalone="yes"?>
<Relationships xmlns="http://schemas.openxmlformats.org/package/2006/relationships" />
</file>

<file path=xl/worksheets/_rels/sheet4.xml.rels>&#65279;<?xml version="1.0" encoding="utf-8" standalone="yes"?>
<Relationships xmlns="http://schemas.openxmlformats.org/package/2006/relationships">
  <Relationship Id="rId2" Type="http://schemas.openxmlformats.org/officeDocument/2006/relationships/drawing" Target="../drawings/drawing2.xml" />
</Relationships>
</file>

<file path=xl/worksheets/_rels/sheet5.xml.rels>&#65279;<?xml version="1.0" encoding="utf-8" standalone="yes"?>
<Relationships xmlns="http://schemas.openxmlformats.org/package/2006/relationships">
  <Relationship Id="rId2" Type="http://schemas.openxmlformats.org/officeDocument/2006/relationships/drawing" Target="../drawings/drawing3.xml" />
</Relationships>
</file>

<file path=xl/worksheets/_rels/sheet6.xml.rels>&#65279;<?xml version="1.0" encoding="utf-8" standalone="yes"?>
<Relationships xmlns="http://schemas.openxmlformats.org/package/2006/relationships">
  <Relationship Id="rId2" Type="http://schemas.openxmlformats.org/officeDocument/2006/relationships/drawing" Target="../drawings/drawing4.xml" />
</Relationships>
</file>

<file path=xl/worksheets/_rels/sheet7.xml.rels>&#65279;<?xml version="1.0" encoding="utf-8" standalone="yes"?>
<Relationships xmlns="http://schemas.openxmlformats.org/package/2006/relationships">
  <Relationship Id="rId2" Type="http://schemas.openxmlformats.org/officeDocument/2006/relationships/drawing" Target="../drawings/drawing6.xml" />
</Relationships>
</file>

<file path=xl/worksheets/_rels/sheet8.xml.rels>&#65279;<?xml version="1.0" encoding="utf-8" standalone="yes"?>
<Relationships xmlns="http://schemas.openxmlformats.org/package/2006/relationships">
  <Relationship Id="rId2" Type="http://schemas.openxmlformats.org/officeDocument/2006/relationships/drawing" Target="../drawings/drawing7.xml" />
</Relationships>
</file>

<file path=xl/worksheets/_rels/sheet9.xml.rels>&#65279;<?xml version="1.0" encoding="utf-8" standalone="yes"?>
<Relationships xmlns="http://schemas.openxmlformats.org/package/2006/relationships">
  <Relationship Id="rId2" Type="http://schemas.openxmlformats.org/officeDocument/2006/relationships/drawing" Target="../drawings/drawing8.xml" />
</Relationships>
</file>

<file path=xl/worksheets/_rels/sheet10.xml.rels>&#65279;<?xml version="1.0" encoding="utf-8" standalone="yes"?>
<Relationships xmlns="http://schemas.openxmlformats.org/package/2006/relationships">
  <Relationship Id="rId2" Type="http://schemas.openxmlformats.org/officeDocument/2006/relationships/drawing" Target="../drawings/drawing9.xml" />
</Relationships>
</file>

<file path=xl/worksheets/_rels/sheet11.xml.rels>&#65279;<?xml version="1.0" encoding="utf-8" standalone="yes"?>
<Relationships xmlns="http://schemas.openxmlformats.org/package/2006/relationships">
  <Relationship Id="rId2" Type="http://schemas.openxmlformats.org/officeDocument/2006/relationships/drawing" Target="../drawings/drawing10.xml" />
</Relationships>
</file>

<file path=xl/worksheets/_rels/sheet12.xml.rels>&#65279;<?xml version="1.0" encoding="utf-8" standalone="yes"?>
<Relationships xmlns="http://schemas.openxmlformats.org/package/2006/relationships">
  <Relationship Id="rId2" Type="http://schemas.openxmlformats.org/officeDocument/2006/relationships/drawing" Target="../drawings/drawing11.xml" />
</Relationships>
</file>

<file path=xl/worksheets/_rels/sheet13.xml.rels>&#65279;<?xml version="1.0" encoding="utf-8" standalone="yes"?>
<Relationships xmlns="http://schemas.openxmlformats.org/package/2006/relationships">
  <Relationship Id="rId2" Type="http://schemas.openxmlformats.org/officeDocument/2006/relationships/drawing" Target="../drawings/drawing12.xml" />
</Relationships>
</file>

<file path=xl/worksheets/_rels/sheet14.xml.rels>&#65279;<?xml version="1.0" encoding="utf-8" standalone="yes"?>
<Relationships xmlns="http://schemas.openxmlformats.org/package/2006/relationships" />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O56"/>
  <sheetViews>
    <sheetView showGridLines="0" workbookViewId="0">
      <selection activeCell="CT7" sqref="CT7:DA7"/>
    </sheetView>
  </sheetViews>
  <sheetFormatPr defaultColWidth="0" defaultRowHeight="11.25" zeroHeight="1" x14ac:dyDescent="0.15"/>
  <cols>
    <col min="1" max="11" width="2.125" style="168" customWidth="1"/>
    <col min="12" max="12" width="2.25" style="168" customWidth="1"/>
    <col min="13" max="17" width="2.375" style="168" customWidth="1"/>
    <col min="18" max="119" width="2.125" style="168" customWidth="1"/>
    <col min="120" max="16384" width="0" style="168" hidden="1"/>
  </cols>
  <sheetData>
    <row r="1" spans="1:119" ht="33" customHeight="1" x14ac:dyDescent="0.15">
      <c r="B1" s="379" t="s">
        <v>76</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69"/>
      <c r="DK1" s="169"/>
      <c r="DL1" s="169"/>
      <c r="DM1" s="169"/>
      <c r="DN1" s="169"/>
      <c r="DO1" s="169"/>
    </row>
    <row r="2" spans="1:119" ht="24.75" thickBot="1" x14ac:dyDescent="0.2">
      <c r="B2" s="170" t="s">
        <v>77</v>
      </c>
      <c r="C2" s="170"/>
      <c r="D2" s="171"/>
    </row>
    <row r="3" spans="1:119" ht="18.75" customHeight="1" thickBot="1" x14ac:dyDescent="0.2">
      <c r="A3" s="169"/>
      <c r="B3" s="380" t="s">
        <v>78</v>
      </c>
      <c r="C3" s="381"/>
      <c r="D3" s="381"/>
      <c r="E3" s="382"/>
      <c r="F3" s="382"/>
      <c r="G3" s="382"/>
      <c r="H3" s="382"/>
      <c r="I3" s="382"/>
      <c r="J3" s="382"/>
      <c r="K3" s="382"/>
      <c r="L3" s="382" t="s">
        <v>79</v>
      </c>
      <c r="M3" s="382"/>
      <c r="N3" s="382"/>
      <c r="O3" s="382"/>
      <c r="P3" s="382"/>
      <c r="Q3" s="382"/>
      <c r="R3" s="389"/>
      <c r="S3" s="389"/>
      <c r="T3" s="389"/>
      <c r="U3" s="389"/>
      <c r="V3" s="390"/>
      <c r="W3" s="364" t="s">
        <v>80</v>
      </c>
      <c r="X3" s="365"/>
      <c r="Y3" s="365"/>
      <c r="Z3" s="365"/>
      <c r="AA3" s="365"/>
      <c r="AB3" s="381"/>
      <c r="AC3" s="389" t="s">
        <v>81</v>
      </c>
      <c r="AD3" s="365"/>
      <c r="AE3" s="365"/>
      <c r="AF3" s="365"/>
      <c r="AG3" s="365"/>
      <c r="AH3" s="365"/>
      <c r="AI3" s="365"/>
      <c r="AJ3" s="365"/>
      <c r="AK3" s="365"/>
      <c r="AL3" s="366"/>
      <c r="AM3" s="364" t="s">
        <v>82</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83</v>
      </c>
      <c r="BO3" s="365"/>
      <c r="BP3" s="365"/>
      <c r="BQ3" s="365"/>
      <c r="BR3" s="365"/>
      <c r="BS3" s="365"/>
      <c r="BT3" s="365"/>
      <c r="BU3" s="366"/>
      <c r="BV3" s="364" t="s">
        <v>84</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85</v>
      </c>
      <c r="CU3" s="365"/>
      <c r="CV3" s="365"/>
      <c r="CW3" s="365"/>
      <c r="CX3" s="365"/>
      <c r="CY3" s="365"/>
      <c r="CZ3" s="365"/>
      <c r="DA3" s="366"/>
      <c r="DB3" s="364" t="s">
        <v>86</v>
      </c>
      <c r="DC3" s="365"/>
      <c r="DD3" s="365"/>
      <c r="DE3" s="365"/>
      <c r="DF3" s="365"/>
      <c r="DG3" s="365"/>
      <c r="DH3" s="365"/>
      <c r="DI3" s="366"/>
    </row>
    <row r="4" spans="1:119" ht="18.75" customHeight="1" x14ac:dyDescent="0.15">
      <c r="A4" s="169"/>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87</v>
      </c>
      <c r="AZ4" s="368"/>
      <c r="BA4" s="368"/>
      <c r="BB4" s="368"/>
      <c r="BC4" s="368"/>
      <c r="BD4" s="368"/>
      <c r="BE4" s="368"/>
      <c r="BF4" s="368"/>
      <c r="BG4" s="368"/>
      <c r="BH4" s="368"/>
      <c r="BI4" s="368"/>
      <c r="BJ4" s="368"/>
      <c r="BK4" s="368"/>
      <c r="BL4" s="368"/>
      <c r="BM4" s="369"/>
      <c r="BN4" s="370">
        <v>6788930</v>
      </c>
      <c r="BO4" s="371"/>
      <c r="BP4" s="371"/>
      <c r="BQ4" s="371"/>
      <c r="BR4" s="371"/>
      <c r="BS4" s="371"/>
      <c r="BT4" s="371"/>
      <c r="BU4" s="372"/>
      <c r="BV4" s="370">
        <v>6856442</v>
      </c>
      <c r="BW4" s="371"/>
      <c r="BX4" s="371"/>
      <c r="BY4" s="371"/>
      <c r="BZ4" s="371"/>
      <c r="CA4" s="371"/>
      <c r="CB4" s="371"/>
      <c r="CC4" s="372"/>
      <c r="CD4" s="373" t="s">
        <v>88</v>
      </c>
      <c r="CE4" s="374"/>
      <c r="CF4" s="374"/>
      <c r="CG4" s="374"/>
      <c r="CH4" s="374"/>
      <c r="CI4" s="374"/>
      <c r="CJ4" s="374"/>
      <c r="CK4" s="374"/>
      <c r="CL4" s="374"/>
      <c r="CM4" s="374"/>
      <c r="CN4" s="374"/>
      <c r="CO4" s="374"/>
      <c r="CP4" s="374"/>
      <c r="CQ4" s="374"/>
      <c r="CR4" s="374"/>
      <c r="CS4" s="375"/>
      <c r="CT4" s="376">
        <v>7.8</v>
      </c>
      <c r="CU4" s="377"/>
      <c r="CV4" s="377"/>
      <c r="CW4" s="377"/>
      <c r="CX4" s="377"/>
      <c r="CY4" s="377"/>
      <c r="CZ4" s="377"/>
      <c r="DA4" s="378"/>
      <c r="DB4" s="376">
        <v>5.2</v>
      </c>
      <c r="DC4" s="377"/>
      <c r="DD4" s="377"/>
      <c r="DE4" s="377"/>
      <c r="DF4" s="377"/>
      <c r="DG4" s="377"/>
      <c r="DH4" s="377"/>
      <c r="DI4" s="378"/>
    </row>
    <row r="5" spans="1:119" ht="18.75" customHeight="1" x14ac:dyDescent="0.15">
      <c r="A5" s="169"/>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89</v>
      </c>
      <c r="AN5" s="437"/>
      <c r="AO5" s="437"/>
      <c r="AP5" s="437"/>
      <c r="AQ5" s="437"/>
      <c r="AR5" s="437"/>
      <c r="AS5" s="437"/>
      <c r="AT5" s="438"/>
      <c r="AU5" s="439" t="s">
        <v>90</v>
      </c>
      <c r="AV5" s="440"/>
      <c r="AW5" s="440"/>
      <c r="AX5" s="440"/>
      <c r="AY5" s="441" t="s">
        <v>91</v>
      </c>
      <c r="AZ5" s="442"/>
      <c r="BA5" s="442"/>
      <c r="BB5" s="442"/>
      <c r="BC5" s="442"/>
      <c r="BD5" s="442"/>
      <c r="BE5" s="442"/>
      <c r="BF5" s="442"/>
      <c r="BG5" s="442"/>
      <c r="BH5" s="442"/>
      <c r="BI5" s="442"/>
      <c r="BJ5" s="442"/>
      <c r="BK5" s="442"/>
      <c r="BL5" s="442"/>
      <c r="BM5" s="443"/>
      <c r="BN5" s="407">
        <v>6481920</v>
      </c>
      <c r="BO5" s="408"/>
      <c r="BP5" s="408"/>
      <c r="BQ5" s="408"/>
      <c r="BR5" s="408"/>
      <c r="BS5" s="408"/>
      <c r="BT5" s="408"/>
      <c r="BU5" s="409"/>
      <c r="BV5" s="407">
        <v>6648727</v>
      </c>
      <c r="BW5" s="408"/>
      <c r="BX5" s="408"/>
      <c r="BY5" s="408"/>
      <c r="BZ5" s="408"/>
      <c r="CA5" s="408"/>
      <c r="CB5" s="408"/>
      <c r="CC5" s="409"/>
      <c r="CD5" s="410" t="s">
        <v>92</v>
      </c>
      <c r="CE5" s="411"/>
      <c r="CF5" s="411"/>
      <c r="CG5" s="411"/>
      <c r="CH5" s="411"/>
      <c r="CI5" s="411"/>
      <c r="CJ5" s="411"/>
      <c r="CK5" s="411"/>
      <c r="CL5" s="411"/>
      <c r="CM5" s="411"/>
      <c r="CN5" s="411"/>
      <c r="CO5" s="411"/>
      <c r="CP5" s="411"/>
      <c r="CQ5" s="411"/>
      <c r="CR5" s="411"/>
      <c r="CS5" s="412"/>
      <c r="CT5" s="404">
        <v>96.8</v>
      </c>
      <c r="CU5" s="405"/>
      <c r="CV5" s="405"/>
      <c r="CW5" s="405"/>
      <c r="CX5" s="405"/>
      <c r="CY5" s="405"/>
      <c r="CZ5" s="405"/>
      <c r="DA5" s="406"/>
      <c r="DB5" s="404">
        <v>91.6</v>
      </c>
      <c r="DC5" s="405"/>
      <c r="DD5" s="405"/>
      <c r="DE5" s="405"/>
      <c r="DF5" s="405"/>
      <c r="DG5" s="405"/>
      <c r="DH5" s="405"/>
      <c r="DI5" s="406"/>
    </row>
    <row r="6" spans="1:119" ht="18.75" customHeight="1" x14ac:dyDescent="0.15">
      <c r="A6" s="169"/>
      <c r="B6" s="413" t="s">
        <v>93</v>
      </c>
      <c r="C6" s="414"/>
      <c r="D6" s="414"/>
      <c r="E6" s="415"/>
      <c r="F6" s="415"/>
      <c r="G6" s="415"/>
      <c r="H6" s="415"/>
      <c r="I6" s="415"/>
      <c r="J6" s="415"/>
      <c r="K6" s="415"/>
      <c r="L6" s="415" t="s">
        <v>94</v>
      </c>
      <c r="M6" s="415"/>
      <c r="N6" s="415"/>
      <c r="O6" s="415"/>
      <c r="P6" s="415"/>
      <c r="Q6" s="415"/>
      <c r="R6" s="419"/>
      <c r="S6" s="419"/>
      <c r="T6" s="419"/>
      <c r="U6" s="419"/>
      <c r="V6" s="420"/>
      <c r="W6" s="423" t="s">
        <v>95</v>
      </c>
      <c r="X6" s="424"/>
      <c r="Y6" s="424"/>
      <c r="Z6" s="424"/>
      <c r="AA6" s="424"/>
      <c r="AB6" s="414"/>
      <c r="AC6" s="427" t="s">
        <v>96</v>
      </c>
      <c r="AD6" s="428"/>
      <c r="AE6" s="428"/>
      <c r="AF6" s="428"/>
      <c r="AG6" s="428"/>
      <c r="AH6" s="428"/>
      <c r="AI6" s="428"/>
      <c r="AJ6" s="428"/>
      <c r="AK6" s="428"/>
      <c r="AL6" s="429"/>
      <c r="AM6" s="436" t="s">
        <v>97</v>
      </c>
      <c r="AN6" s="437"/>
      <c r="AO6" s="437"/>
      <c r="AP6" s="437"/>
      <c r="AQ6" s="437"/>
      <c r="AR6" s="437"/>
      <c r="AS6" s="437"/>
      <c r="AT6" s="438"/>
      <c r="AU6" s="439" t="s">
        <v>90</v>
      </c>
      <c r="AV6" s="440"/>
      <c r="AW6" s="440"/>
      <c r="AX6" s="440"/>
      <c r="AY6" s="441" t="s">
        <v>98</v>
      </c>
      <c r="AZ6" s="442"/>
      <c r="BA6" s="442"/>
      <c r="BB6" s="442"/>
      <c r="BC6" s="442"/>
      <c r="BD6" s="442"/>
      <c r="BE6" s="442"/>
      <c r="BF6" s="442"/>
      <c r="BG6" s="442"/>
      <c r="BH6" s="442"/>
      <c r="BI6" s="442"/>
      <c r="BJ6" s="442"/>
      <c r="BK6" s="442"/>
      <c r="BL6" s="442"/>
      <c r="BM6" s="443"/>
      <c r="BN6" s="407">
        <v>307010</v>
      </c>
      <c r="BO6" s="408"/>
      <c r="BP6" s="408"/>
      <c r="BQ6" s="408"/>
      <c r="BR6" s="408"/>
      <c r="BS6" s="408"/>
      <c r="BT6" s="408"/>
      <c r="BU6" s="409"/>
      <c r="BV6" s="407">
        <v>207715</v>
      </c>
      <c r="BW6" s="408"/>
      <c r="BX6" s="408"/>
      <c r="BY6" s="408"/>
      <c r="BZ6" s="408"/>
      <c r="CA6" s="408"/>
      <c r="CB6" s="408"/>
      <c r="CC6" s="409"/>
      <c r="CD6" s="410" t="s">
        <v>99</v>
      </c>
      <c r="CE6" s="411"/>
      <c r="CF6" s="411"/>
      <c r="CG6" s="411"/>
      <c r="CH6" s="411"/>
      <c r="CI6" s="411"/>
      <c r="CJ6" s="411"/>
      <c r="CK6" s="411"/>
      <c r="CL6" s="411"/>
      <c r="CM6" s="411"/>
      <c r="CN6" s="411"/>
      <c r="CO6" s="411"/>
      <c r="CP6" s="411"/>
      <c r="CQ6" s="411"/>
      <c r="CR6" s="411"/>
      <c r="CS6" s="412"/>
      <c r="CT6" s="444">
        <v>97</v>
      </c>
      <c r="CU6" s="445"/>
      <c r="CV6" s="445"/>
      <c r="CW6" s="445"/>
      <c r="CX6" s="445"/>
      <c r="CY6" s="445"/>
      <c r="CZ6" s="445"/>
      <c r="DA6" s="446"/>
      <c r="DB6" s="444">
        <v>92</v>
      </c>
      <c r="DC6" s="445"/>
      <c r="DD6" s="445"/>
      <c r="DE6" s="445"/>
      <c r="DF6" s="445"/>
      <c r="DG6" s="445"/>
      <c r="DH6" s="445"/>
      <c r="DI6" s="446"/>
    </row>
    <row r="7" spans="1:119" ht="18.75" customHeight="1" x14ac:dyDescent="0.15">
      <c r="A7" s="169"/>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100</v>
      </c>
      <c r="AN7" s="437"/>
      <c r="AO7" s="437"/>
      <c r="AP7" s="437"/>
      <c r="AQ7" s="437"/>
      <c r="AR7" s="437"/>
      <c r="AS7" s="437"/>
      <c r="AT7" s="438"/>
      <c r="AU7" s="439" t="s">
        <v>90</v>
      </c>
      <c r="AV7" s="440"/>
      <c r="AW7" s="440"/>
      <c r="AX7" s="440"/>
      <c r="AY7" s="441" t="s">
        <v>101</v>
      </c>
      <c r="AZ7" s="442"/>
      <c r="BA7" s="442"/>
      <c r="BB7" s="442"/>
      <c r="BC7" s="442"/>
      <c r="BD7" s="442"/>
      <c r="BE7" s="442"/>
      <c r="BF7" s="442"/>
      <c r="BG7" s="442"/>
      <c r="BH7" s="442"/>
      <c r="BI7" s="442"/>
      <c r="BJ7" s="442"/>
      <c r="BK7" s="442"/>
      <c r="BL7" s="442"/>
      <c r="BM7" s="443"/>
      <c r="BN7" s="407">
        <v>19674</v>
      </c>
      <c r="BO7" s="408"/>
      <c r="BP7" s="408"/>
      <c r="BQ7" s="408"/>
      <c r="BR7" s="408"/>
      <c r="BS7" s="408"/>
      <c r="BT7" s="408"/>
      <c r="BU7" s="409"/>
      <c r="BV7" s="407">
        <v>20791</v>
      </c>
      <c r="BW7" s="408"/>
      <c r="BX7" s="408"/>
      <c r="BY7" s="408"/>
      <c r="BZ7" s="408"/>
      <c r="CA7" s="408"/>
      <c r="CB7" s="408"/>
      <c r="CC7" s="409"/>
      <c r="CD7" s="410" t="s">
        <v>102</v>
      </c>
      <c r="CE7" s="411"/>
      <c r="CF7" s="411"/>
      <c r="CG7" s="411"/>
      <c r="CH7" s="411"/>
      <c r="CI7" s="411"/>
      <c r="CJ7" s="411"/>
      <c r="CK7" s="411"/>
      <c r="CL7" s="411"/>
      <c r="CM7" s="411"/>
      <c r="CN7" s="411"/>
      <c r="CO7" s="411"/>
      <c r="CP7" s="411"/>
      <c r="CQ7" s="411"/>
      <c r="CR7" s="411"/>
      <c r="CS7" s="412"/>
      <c r="CT7" s="407">
        <v>3692040</v>
      </c>
      <c r="CU7" s="408"/>
      <c r="CV7" s="408"/>
      <c r="CW7" s="408"/>
      <c r="CX7" s="408"/>
      <c r="CY7" s="408"/>
      <c r="CZ7" s="408"/>
      <c r="DA7" s="409"/>
      <c r="DB7" s="407">
        <v>3593980</v>
      </c>
      <c r="DC7" s="408"/>
      <c r="DD7" s="408"/>
      <c r="DE7" s="408"/>
      <c r="DF7" s="408"/>
      <c r="DG7" s="408"/>
      <c r="DH7" s="408"/>
      <c r="DI7" s="409"/>
    </row>
    <row r="8" spans="1:119" ht="18.75" customHeight="1" thickBot="1" x14ac:dyDescent="0.2">
      <c r="A8" s="169"/>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103</v>
      </c>
      <c r="AN8" s="437"/>
      <c r="AO8" s="437"/>
      <c r="AP8" s="437"/>
      <c r="AQ8" s="437"/>
      <c r="AR8" s="437"/>
      <c r="AS8" s="437"/>
      <c r="AT8" s="438"/>
      <c r="AU8" s="439" t="s">
        <v>90</v>
      </c>
      <c r="AV8" s="440"/>
      <c r="AW8" s="440"/>
      <c r="AX8" s="440"/>
      <c r="AY8" s="441" t="s">
        <v>104</v>
      </c>
      <c r="AZ8" s="442"/>
      <c r="BA8" s="442"/>
      <c r="BB8" s="442"/>
      <c r="BC8" s="442"/>
      <c r="BD8" s="442"/>
      <c r="BE8" s="442"/>
      <c r="BF8" s="442"/>
      <c r="BG8" s="442"/>
      <c r="BH8" s="442"/>
      <c r="BI8" s="442"/>
      <c r="BJ8" s="442"/>
      <c r="BK8" s="442"/>
      <c r="BL8" s="442"/>
      <c r="BM8" s="443"/>
      <c r="BN8" s="407">
        <v>287336</v>
      </c>
      <c r="BO8" s="408"/>
      <c r="BP8" s="408"/>
      <c r="BQ8" s="408"/>
      <c r="BR8" s="408"/>
      <c r="BS8" s="408"/>
      <c r="BT8" s="408"/>
      <c r="BU8" s="409"/>
      <c r="BV8" s="407">
        <v>186924</v>
      </c>
      <c r="BW8" s="408"/>
      <c r="BX8" s="408"/>
      <c r="BY8" s="408"/>
      <c r="BZ8" s="408"/>
      <c r="CA8" s="408"/>
      <c r="CB8" s="408"/>
      <c r="CC8" s="409"/>
      <c r="CD8" s="410" t="s">
        <v>105</v>
      </c>
      <c r="CE8" s="411"/>
      <c r="CF8" s="411"/>
      <c r="CG8" s="411"/>
      <c r="CH8" s="411"/>
      <c r="CI8" s="411"/>
      <c r="CJ8" s="411"/>
      <c r="CK8" s="411"/>
      <c r="CL8" s="411"/>
      <c r="CM8" s="411"/>
      <c r="CN8" s="411"/>
      <c r="CO8" s="411"/>
      <c r="CP8" s="411"/>
      <c r="CQ8" s="411"/>
      <c r="CR8" s="411"/>
      <c r="CS8" s="412"/>
      <c r="CT8" s="447">
        <v>0.25</v>
      </c>
      <c r="CU8" s="448"/>
      <c r="CV8" s="448"/>
      <c r="CW8" s="448"/>
      <c r="CX8" s="448"/>
      <c r="CY8" s="448"/>
      <c r="CZ8" s="448"/>
      <c r="DA8" s="449"/>
      <c r="DB8" s="447">
        <v>0.25</v>
      </c>
      <c r="DC8" s="448"/>
      <c r="DD8" s="448"/>
      <c r="DE8" s="448"/>
      <c r="DF8" s="448"/>
      <c r="DG8" s="448"/>
      <c r="DH8" s="448"/>
      <c r="DI8" s="449"/>
    </row>
    <row r="9" spans="1:119" ht="18.75" customHeight="1" thickBot="1" x14ac:dyDescent="0.2">
      <c r="A9" s="169"/>
      <c r="B9" s="401" t="s">
        <v>106</v>
      </c>
      <c r="C9" s="402"/>
      <c r="D9" s="402"/>
      <c r="E9" s="402"/>
      <c r="F9" s="402"/>
      <c r="G9" s="402"/>
      <c r="H9" s="402"/>
      <c r="I9" s="402"/>
      <c r="J9" s="402"/>
      <c r="K9" s="450"/>
      <c r="L9" s="451" t="s">
        <v>107</v>
      </c>
      <c r="M9" s="452"/>
      <c r="N9" s="452"/>
      <c r="O9" s="452"/>
      <c r="P9" s="452"/>
      <c r="Q9" s="453"/>
      <c r="R9" s="454">
        <v>7428</v>
      </c>
      <c r="S9" s="455"/>
      <c r="T9" s="455"/>
      <c r="U9" s="455"/>
      <c r="V9" s="456"/>
      <c r="W9" s="364" t="s">
        <v>108</v>
      </c>
      <c r="X9" s="365"/>
      <c r="Y9" s="365"/>
      <c r="Z9" s="365"/>
      <c r="AA9" s="365"/>
      <c r="AB9" s="365"/>
      <c r="AC9" s="365"/>
      <c r="AD9" s="365"/>
      <c r="AE9" s="365"/>
      <c r="AF9" s="365"/>
      <c r="AG9" s="365"/>
      <c r="AH9" s="365"/>
      <c r="AI9" s="365"/>
      <c r="AJ9" s="365"/>
      <c r="AK9" s="365"/>
      <c r="AL9" s="366"/>
      <c r="AM9" s="436" t="s">
        <v>109</v>
      </c>
      <c r="AN9" s="437"/>
      <c r="AO9" s="437"/>
      <c r="AP9" s="437"/>
      <c r="AQ9" s="437"/>
      <c r="AR9" s="437"/>
      <c r="AS9" s="437"/>
      <c r="AT9" s="438"/>
      <c r="AU9" s="439" t="s">
        <v>90</v>
      </c>
      <c r="AV9" s="440"/>
      <c r="AW9" s="440"/>
      <c r="AX9" s="440"/>
      <c r="AY9" s="441" t="s">
        <v>110</v>
      </c>
      <c r="AZ9" s="442"/>
      <c r="BA9" s="442"/>
      <c r="BB9" s="442"/>
      <c r="BC9" s="442"/>
      <c r="BD9" s="442"/>
      <c r="BE9" s="442"/>
      <c r="BF9" s="442"/>
      <c r="BG9" s="442"/>
      <c r="BH9" s="442"/>
      <c r="BI9" s="442"/>
      <c r="BJ9" s="442"/>
      <c r="BK9" s="442"/>
      <c r="BL9" s="442"/>
      <c r="BM9" s="443"/>
      <c r="BN9" s="407">
        <v>100412</v>
      </c>
      <c r="BO9" s="408"/>
      <c r="BP9" s="408"/>
      <c r="BQ9" s="408"/>
      <c r="BR9" s="408"/>
      <c r="BS9" s="408"/>
      <c r="BT9" s="408"/>
      <c r="BU9" s="409"/>
      <c r="BV9" s="407">
        <v>-54734</v>
      </c>
      <c r="BW9" s="408"/>
      <c r="BX9" s="408"/>
      <c r="BY9" s="408"/>
      <c r="BZ9" s="408"/>
      <c r="CA9" s="408"/>
      <c r="CB9" s="408"/>
      <c r="CC9" s="409"/>
      <c r="CD9" s="410" t="s">
        <v>111</v>
      </c>
      <c r="CE9" s="411"/>
      <c r="CF9" s="411"/>
      <c r="CG9" s="411"/>
      <c r="CH9" s="411"/>
      <c r="CI9" s="411"/>
      <c r="CJ9" s="411"/>
      <c r="CK9" s="411"/>
      <c r="CL9" s="411"/>
      <c r="CM9" s="411"/>
      <c r="CN9" s="411"/>
      <c r="CO9" s="411"/>
      <c r="CP9" s="411"/>
      <c r="CQ9" s="411"/>
      <c r="CR9" s="411"/>
      <c r="CS9" s="412"/>
      <c r="CT9" s="404">
        <v>11.5</v>
      </c>
      <c r="CU9" s="405"/>
      <c r="CV9" s="405"/>
      <c r="CW9" s="405"/>
      <c r="CX9" s="405"/>
      <c r="CY9" s="405"/>
      <c r="CZ9" s="405"/>
      <c r="DA9" s="406"/>
      <c r="DB9" s="404">
        <v>11.5</v>
      </c>
      <c r="DC9" s="405"/>
      <c r="DD9" s="405"/>
      <c r="DE9" s="405"/>
      <c r="DF9" s="405"/>
      <c r="DG9" s="405"/>
      <c r="DH9" s="405"/>
      <c r="DI9" s="406"/>
    </row>
    <row r="10" spans="1:119" ht="18.75" customHeight="1" thickBot="1" x14ac:dyDescent="0.2">
      <c r="A10" s="169"/>
      <c r="B10" s="401"/>
      <c r="C10" s="402"/>
      <c r="D10" s="402"/>
      <c r="E10" s="402"/>
      <c r="F10" s="402"/>
      <c r="G10" s="402"/>
      <c r="H10" s="402"/>
      <c r="I10" s="402"/>
      <c r="J10" s="402"/>
      <c r="K10" s="450"/>
      <c r="L10" s="457" t="s">
        <v>112</v>
      </c>
      <c r="M10" s="437"/>
      <c r="N10" s="437"/>
      <c r="O10" s="437"/>
      <c r="P10" s="437"/>
      <c r="Q10" s="438"/>
      <c r="R10" s="458">
        <v>8248</v>
      </c>
      <c r="S10" s="459"/>
      <c r="T10" s="459"/>
      <c r="U10" s="459"/>
      <c r="V10" s="460"/>
      <c r="W10" s="395"/>
      <c r="X10" s="396"/>
      <c r="Y10" s="396"/>
      <c r="Z10" s="396"/>
      <c r="AA10" s="396"/>
      <c r="AB10" s="396"/>
      <c r="AC10" s="396"/>
      <c r="AD10" s="396"/>
      <c r="AE10" s="396"/>
      <c r="AF10" s="396"/>
      <c r="AG10" s="396"/>
      <c r="AH10" s="396"/>
      <c r="AI10" s="396"/>
      <c r="AJ10" s="396"/>
      <c r="AK10" s="396"/>
      <c r="AL10" s="399"/>
      <c r="AM10" s="436" t="s">
        <v>113</v>
      </c>
      <c r="AN10" s="437"/>
      <c r="AO10" s="437"/>
      <c r="AP10" s="437"/>
      <c r="AQ10" s="437"/>
      <c r="AR10" s="437"/>
      <c r="AS10" s="437"/>
      <c r="AT10" s="438"/>
      <c r="AU10" s="439" t="s">
        <v>114</v>
      </c>
      <c r="AV10" s="440"/>
      <c r="AW10" s="440"/>
      <c r="AX10" s="440"/>
      <c r="AY10" s="441" t="s">
        <v>115</v>
      </c>
      <c r="AZ10" s="442"/>
      <c r="BA10" s="442"/>
      <c r="BB10" s="442"/>
      <c r="BC10" s="442"/>
      <c r="BD10" s="442"/>
      <c r="BE10" s="442"/>
      <c r="BF10" s="442"/>
      <c r="BG10" s="442"/>
      <c r="BH10" s="442"/>
      <c r="BI10" s="442"/>
      <c r="BJ10" s="442"/>
      <c r="BK10" s="442"/>
      <c r="BL10" s="442"/>
      <c r="BM10" s="443"/>
      <c r="BN10" s="407">
        <v>147</v>
      </c>
      <c r="BO10" s="408"/>
      <c r="BP10" s="408"/>
      <c r="BQ10" s="408"/>
      <c r="BR10" s="408"/>
      <c r="BS10" s="408"/>
      <c r="BT10" s="408"/>
      <c r="BU10" s="409"/>
      <c r="BV10" s="407">
        <v>88</v>
      </c>
      <c r="BW10" s="408"/>
      <c r="BX10" s="408"/>
      <c r="BY10" s="408"/>
      <c r="BZ10" s="408"/>
      <c r="CA10" s="408"/>
      <c r="CB10" s="408"/>
      <c r="CC10" s="409"/>
      <c r="CD10" s="172" t="s">
        <v>116</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
      <c r="A11" s="169"/>
      <c r="B11" s="401"/>
      <c r="C11" s="402"/>
      <c r="D11" s="402"/>
      <c r="E11" s="402"/>
      <c r="F11" s="402"/>
      <c r="G11" s="402"/>
      <c r="H11" s="402"/>
      <c r="I11" s="402"/>
      <c r="J11" s="402"/>
      <c r="K11" s="450"/>
      <c r="L11" s="461" t="s">
        <v>117</v>
      </c>
      <c r="M11" s="462"/>
      <c r="N11" s="462"/>
      <c r="O11" s="462"/>
      <c r="P11" s="462"/>
      <c r="Q11" s="463"/>
      <c r="R11" s="464" t="s">
        <v>118</v>
      </c>
      <c r="S11" s="465"/>
      <c r="T11" s="465"/>
      <c r="U11" s="465"/>
      <c r="V11" s="466"/>
      <c r="W11" s="395"/>
      <c r="X11" s="396"/>
      <c r="Y11" s="396"/>
      <c r="Z11" s="396"/>
      <c r="AA11" s="396"/>
      <c r="AB11" s="396"/>
      <c r="AC11" s="396"/>
      <c r="AD11" s="396"/>
      <c r="AE11" s="396"/>
      <c r="AF11" s="396"/>
      <c r="AG11" s="396"/>
      <c r="AH11" s="396"/>
      <c r="AI11" s="396"/>
      <c r="AJ11" s="396"/>
      <c r="AK11" s="396"/>
      <c r="AL11" s="399"/>
      <c r="AM11" s="436" t="s">
        <v>119</v>
      </c>
      <c r="AN11" s="437"/>
      <c r="AO11" s="437"/>
      <c r="AP11" s="437"/>
      <c r="AQ11" s="437"/>
      <c r="AR11" s="437"/>
      <c r="AS11" s="437"/>
      <c r="AT11" s="438"/>
      <c r="AU11" s="439" t="s">
        <v>90</v>
      </c>
      <c r="AV11" s="440"/>
      <c r="AW11" s="440"/>
      <c r="AX11" s="440"/>
      <c r="AY11" s="441" t="s">
        <v>120</v>
      </c>
      <c r="AZ11" s="442"/>
      <c r="BA11" s="442"/>
      <c r="BB11" s="442"/>
      <c r="BC11" s="442"/>
      <c r="BD11" s="442"/>
      <c r="BE11" s="442"/>
      <c r="BF11" s="442"/>
      <c r="BG11" s="442"/>
      <c r="BH11" s="442"/>
      <c r="BI11" s="442"/>
      <c r="BJ11" s="442"/>
      <c r="BK11" s="442"/>
      <c r="BL11" s="442"/>
      <c r="BM11" s="443"/>
      <c r="BN11" s="407">
        <v>0</v>
      </c>
      <c r="BO11" s="408"/>
      <c r="BP11" s="408"/>
      <c r="BQ11" s="408"/>
      <c r="BR11" s="408"/>
      <c r="BS11" s="408"/>
      <c r="BT11" s="408"/>
      <c r="BU11" s="409"/>
      <c r="BV11" s="407">
        <v>0</v>
      </c>
      <c r="BW11" s="408"/>
      <c r="BX11" s="408"/>
      <c r="BY11" s="408"/>
      <c r="BZ11" s="408"/>
      <c r="CA11" s="408"/>
      <c r="CB11" s="408"/>
      <c r="CC11" s="409"/>
      <c r="CD11" s="410" t="s">
        <v>121</v>
      </c>
      <c r="CE11" s="411"/>
      <c r="CF11" s="411"/>
      <c r="CG11" s="411"/>
      <c r="CH11" s="411"/>
      <c r="CI11" s="411"/>
      <c r="CJ11" s="411"/>
      <c r="CK11" s="411"/>
      <c r="CL11" s="411"/>
      <c r="CM11" s="411"/>
      <c r="CN11" s="411"/>
      <c r="CO11" s="411"/>
      <c r="CP11" s="411"/>
      <c r="CQ11" s="411"/>
      <c r="CR11" s="411"/>
      <c r="CS11" s="412"/>
      <c r="CT11" s="447" t="s">
        <v>122</v>
      </c>
      <c r="CU11" s="448"/>
      <c r="CV11" s="448"/>
      <c r="CW11" s="448"/>
      <c r="CX11" s="448"/>
      <c r="CY11" s="448"/>
      <c r="CZ11" s="448"/>
      <c r="DA11" s="449"/>
      <c r="DB11" s="447" t="s">
        <v>122</v>
      </c>
      <c r="DC11" s="448"/>
      <c r="DD11" s="448"/>
      <c r="DE11" s="448"/>
      <c r="DF11" s="448"/>
      <c r="DG11" s="448"/>
      <c r="DH11" s="448"/>
      <c r="DI11" s="449"/>
    </row>
    <row r="12" spans="1:119" ht="18.75" customHeight="1" x14ac:dyDescent="0.15">
      <c r="A12" s="169"/>
      <c r="B12" s="467" t="s">
        <v>123</v>
      </c>
      <c r="C12" s="468"/>
      <c r="D12" s="468"/>
      <c r="E12" s="468"/>
      <c r="F12" s="468"/>
      <c r="G12" s="468"/>
      <c r="H12" s="468"/>
      <c r="I12" s="468"/>
      <c r="J12" s="468"/>
      <c r="K12" s="469"/>
      <c r="L12" s="476" t="s">
        <v>124</v>
      </c>
      <c r="M12" s="477"/>
      <c r="N12" s="477"/>
      <c r="O12" s="477"/>
      <c r="P12" s="477"/>
      <c r="Q12" s="478"/>
      <c r="R12" s="479">
        <v>6607</v>
      </c>
      <c r="S12" s="480"/>
      <c r="T12" s="480"/>
      <c r="U12" s="480"/>
      <c r="V12" s="481"/>
      <c r="W12" s="482" t="s">
        <v>1</v>
      </c>
      <c r="X12" s="440"/>
      <c r="Y12" s="440"/>
      <c r="Z12" s="440"/>
      <c r="AA12" s="440"/>
      <c r="AB12" s="483"/>
      <c r="AC12" s="484" t="s">
        <v>125</v>
      </c>
      <c r="AD12" s="485"/>
      <c r="AE12" s="485"/>
      <c r="AF12" s="485"/>
      <c r="AG12" s="486"/>
      <c r="AH12" s="484" t="s">
        <v>126</v>
      </c>
      <c r="AI12" s="485"/>
      <c r="AJ12" s="485"/>
      <c r="AK12" s="485"/>
      <c r="AL12" s="487"/>
      <c r="AM12" s="436" t="s">
        <v>127</v>
      </c>
      <c r="AN12" s="437"/>
      <c r="AO12" s="437"/>
      <c r="AP12" s="437"/>
      <c r="AQ12" s="437"/>
      <c r="AR12" s="437"/>
      <c r="AS12" s="437"/>
      <c r="AT12" s="438"/>
      <c r="AU12" s="439" t="s">
        <v>90</v>
      </c>
      <c r="AV12" s="440"/>
      <c r="AW12" s="440"/>
      <c r="AX12" s="440"/>
      <c r="AY12" s="441" t="s">
        <v>128</v>
      </c>
      <c r="AZ12" s="442"/>
      <c r="BA12" s="442"/>
      <c r="BB12" s="442"/>
      <c r="BC12" s="442"/>
      <c r="BD12" s="442"/>
      <c r="BE12" s="442"/>
      <c r="BF12" s="442"/>
      <c r="BG12" s="442"/>
      <c r="BH12" s="442"/>
      <c r="BI12" s="442"/>
      <c r="BJ12" s="442"/>
      <c r="BK12" s="442"/>
      <c r="BL12" s="442"/>
      <c r="BM12" s="443"/>
      <c r="BN12" s="407">
        <v>200000</v>
      </c>
      <c r="BO12" s="408"/>
      <c r="BP12" s="408"/>
      <c r="BQ12" s="408"/>
      <c r="BR12" s="408"/>
      <c r="BS12" s="408"/>
      <c r="BT12" s="408"/>
      <c r="BU12" s="409"/>
      <c r="BV12" s="407">
        <v>310000</v>
      </c>
      <c r="BW12" s="408"/>
      <c r="BX12" s="408"/>
      <c r="BY12" s="408"/>
      <c r="BZ12" s="408"/>
      <c r="CA12" s="408"/>
      <c r="CB12" s="408"/>
      <c r="CC12" s="409"/>
      <c r="CD12" s="410" t="s">
        <v>129</v>
      </c>
      <c r="CE12" s="411"/>
      <c r="CF12" s="411"/>
      <c r="CG12" s="411"/>
      <c r="CH12" s="411"/>
      <c r="CI12" s="411"/>
      <c r="CJ12" s="411"/>
      <c r="CK12" s="411"/>
      <c r="CL12" s="411"/>
      <c r="CM12" s="411"/>
      <c r="CN12" s="411"/>
      <c r="CO12" s="411"/>
      <c r="CP12" s="411"/>
      <c r="CQ12" s="411"/>
      <c r="CR12" s="411"/>
      <c r="CS12" s="412"/>
      <c r="CT12" s="447" t="s">
        <v>122</v>
      </c>
      <c r="CU12" s="448"/>
      <c r="CV12" s="448"/>
      <c r="CW12" s="448"/>
      <c r="CX12" s="448"/>
      <c r="CY12" s="448"/>
      <c r="CZ12" s="448"/>
      <c r="DA12" s="449"/>
      <c r="DB12" s="447" t="s">
        <v>122</v>
      </c>
      <c r="DC12" s="448"/>
      <c r="DD12" s="448"/>
      <c r="DE12" s="448"/>
      <c r="DF12" s="448"/>
      <c r="DG12" s="448"/>
      <c r="DH12" s="448"/>
      <c r="DI12" s="449"/>
    </row>
    <row r="13" spans="1:119" ht="18.75" customHeight="1" x14ac:dyDescent="0.15">
      <c r="A13" s="169"/>
      <c r="B13" s="470"/>
      <c r="C13" s="471"/>
      <c r="D13" s="471"/>
      <c r="E13" s="471"/>
      <c r="F13" s="471"/>
      <c r="G13" s="471"/>
      <c r="H13" s="471"/>
      <c r="I13" s="471"/>
      <c r="J13" s="471"/>
      <c r="K13" s="472"/>
      <c r="L13" s="178"/>
      <c r="M13" s="498" t="s">
        <v>130</v>
      </c>
      <c r="N13" s="499"/>
      <c r="O13" s="499"/>
      <c r="P13" s="499"/>
      <c r="Q13" s="500"/>
      <c r="R13" s="491">
        <v>6572</v>
      </c>
      <c r="S13" s="492"/>
      <c r="T13" s="492"/>
      <c r="U13" s="492"/>
      <c r="V13" s="493"/>
      <c r="W13" s="423" t="s">
        <v>131</v>
      </c>
      <c r="X13" s="424"/>
      <c r="Y13" s="424"/>
      <c r="Z13" s="424"/>
      <c r="AA13" s="424"/>
      <c r="AB13" s="414"/>
      <c r="AC13" s="458">
        <v>297</v>
      </c>
      <c r="AD13" s="459"/>
      <c r="AE13" s="459"/>
      <c r="AF13" s="459"/>
      <c r="AG13" s="501"/>
      <c r="AH13" s="458">
        <v>403</v>
      </c>
      <c r="AI13" s="459"/>
      <c r="AJ13" s="459"/>
      <c r="AK13" s="459"/>
      <c r="AL13" s="460"/>
      <c r="AM13" s="436" t="s">
        <v>132</v>
      </c>
      <c r="AN13" s="437"/>
      <c r="AO13" s="437"/>
      <c r="AP13" s="437"/>
      <c r="AQ13" s="437"/>
      <c r="AR13" s="437"/>
      <c r="AS13" s="437"/>
      <c r="AT13" s="438"/>
      <c r="AU13" s="439" t="s">
        <v>90</v>
      </c>
      <c r="AV13" s="440"/>
      <c r="AW13" s="440"/>
      <c r="AX13" s="440"/>
      <c r="AY13" s="441" t="s">
        <v>133</v>
      </c>
      <c r="AZ13" s="442"/>
      <c r="BA13" s="442"/>
      <c r="BB13" s="442"/>
      <c r="BC13" s="442"/>
      <c r="BD13" s="442"/>
      <c r="BE13" s="442"/>
      <c r="BF13" s="442"/>
      <c r="BG13" s="442"/>
      <c r="BH13" s="442"/>
      <c r="BI13" s="442"/>
      <c r="BJ13" s="442"/>
      <c r="BK13" s="442"/>
      <c r="BL13" s="442"/>
      <c r="BM13" s="443"/>
      <c r="BN13" s="407">
        <v>-99441</v>
      </c>
      <c r="BO13" s="408"/>
      <c r="BP13" s="408"/>
      <c r="BQ13" s="408"/>
      <c r="BR13" s="408"/>
      <c r="BS13" s="408"/>
      <c r="BT13" s="408"/>
      <c r="BU13" s="409"/>
      <c r="BV13" s="407">
        <v>-364646</v>
      </c>
      <c r="BW13" s="408"/>
      <c r="BX13" s="408"/>
      <c r="BY13" s="408"/>
      <c r="BZ13" s="408"/>
      <c r="CA13" s="408"/>
      <c r="CB13" s="408"/>
      <c r="CC13" s="409"/>
      <c r="CD13" s="410" t="s">
        <v>134</v>
      </c>
      <c r="CE13" s="411"/>
      <c r="CF13" s="411"/>
      <c r="CG13" s="411"/>
      <c r="CH13" s="411"/>
      <c r="CI13" s="411"/>
      <c r="CJ13" s="411"/>
      <c r="CK13" s="411"/>
      <c r="CL13" s="411"/>
      <c r="CM13" s="411"/>
      <c r="CN13" s="411"/>
      <c r="CO13" s="411"/>
      <c r="CP13" s="411"/>
      <c r="CQ13" s="411"/>
      <c r="CR13" s="411"/>
      <c r="CS13" s="412"/>
      <c r="CT13" s="404">
        <v>11.9</v>
      </c>
      <c r="CU13" s="405"/>
      <c r="CV13" s="405"/>
      <c r="CW13" s="405"/>
      <c r="CX13" s="405"/>
      <c r="CY13" s="405"/>
      <c r="CZ13" s="405"/>
      <c r="DA13" s="406"/>
      <c r="DB13" s="404">
        <v>12.3</v>
      </c>
      <c r="DC13" s="405"/>
      <c r="DD13" s="405"/>
      <c r="DE13" s="405"/>
      <c r="DF13" s="405"/>
      <c r="DG13" s="405"/>
      <c r="DH13" s="405"/>
      <c r="DI13" s="406"/>
    </row>
    <row r="14" spans="1:119" ht="18.75" customHeight="1" thickBot="1" x14ac:dyDescent="0.2">
      <c r="A14" s="169"/>
      <c r="B14" s="470"/>
      <c r="C14" s="471"/>
      <c r="D14" s="471"/>
      <c r="E14" s="471"/>
      <c r="F14" s="471"/>
      <c r="G14" s="471"/>
      <c r="H14" s="471"/>
      <c r="I14" s="471"/>
      <c r="J14" s="471"/>
      <c r="K14" s="472"/>
      <c r="L14" s="488" t="s">
        <v>135</v>
      </c>
      <c r="M14" s="489"/>
      <c r="N14" s="489"/>
      <c r="O14" s="489"/>
      <c r="P14" s="489"/>
      <c r="Q14" s="490"/>
      <c r="R14" s="491">
        <v>6820</v>
      </c>
      <c r="S14" s="492"/>
      <c r="T14" s="492"/>
      <c r="U14" s="492"/>
      <c r="V14" s="493"/>
      <c r="W14" s="397"/>
      <c r="X14" s="398"/>
      <c r="Y14" s="398"/>
      <c r="Z14" s="398"/>
      <c r="AA14" s="398"/>
      <c r="AB14" s="387"/>
      <c r="AC14" s="494">
        <v>8.5</v>
      </c>
      <c r="AD14" s="495"/>
      <c r="AE14" s="495"/>
      <c r="AF14" s="495"/>
      <c r="AG14" s="496"/>
      <c r="AH14" s="494">
        <v>10.5</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136</v>
      </c>
      <c r="CE14" s="503"/>
      <c r="CF14" s="503"/>
      <c r="CG14" s="503"/>
      <c r="CH14" s="503"/>
      <c r="CI14" s="503"/>
      <c r="CJ14" s="503"/>
      <c r="CK14" s="503"/>
      <c r="CL14" s="503"/>
      <c r="CM14" s="503"/>
      <c r="CN14" s="503"/>
      <c r="CO14" s="503"/>
      <c r="CP14" s="503"/>
      <c r="CQ14" s="503"/>
      <c r="CR14" s="503"/>
      <c r="CS14" s="504"/>
      <c r="CT14" s="505">
        <v>49</v>
      </c>
      <c r="CU14" s="506"/>
      <c r="CV14" s="506"/>
      <c r="CW14" s="506"/>
      <c r="CX14" s="506"/>
      <c r="CY14" s="506"/>
      <c r="CZ14" s="506"/>
      <c r="DA14" s="507"/>
      <c r="DB14" s="505">
        <v>44.8</v>
      </c>
      <c r="DC14" s="506"/>
      <c r="DD14" s="506"/>
      <c r="DE14" s="506"/>
      <c r="DF14" s="506"/>
      <c r="DG14" s="506"/>
      <c r="DH14" s="506"/>
      <c r="DI14" s="507"/>
    </row>
    <row r="15" spans="1:119" ht="18.75" customHeight="1" x14ac:dyDescent="0.15">
      <c r="A15" s="169"/>
      <c r="B15" s="470"/>
      <c r="C15" s="471"/>
      <c r="D15" s="471"/>
      <c r="E15" s="471"/>
      <c r="F15" s="471"/>
      <c r="G15" s="471"/>
      <c r="H15" s="471"/>
      <c r="I15" s="471"/>
      <c r="J15" s="471"/>
      <c r="K15" s="472"/>
      <c r="L15" s="178"/>
      <c r="M15" s="498" t="s">
        <v>130</v>
      </c>
      <c r="N15" s="499"/>
      <c r="O15" s="499"/>
      <c r="P15" s="499"/>
      <c r="Q15" s="500"/>
      <c r="R15" s="491">
        <v>6785</v>
      </c>
      <c r="S15" s="492"/>
      <c r="T15" s="492"/>
      <c r="U15" s="492"/>
      <c r="V15" s="493"/>
      <c r="W15" s="423" t="s">
        <v>137</v>
      </c>
      <c r="X15" s="424"/>
      <c r="Y15" s="424"/>
      <c r="Z15" s="424"/>
      <c r="AA15" s="424"/>
      <c r="AB15" s="414"/>
      <c r="AC15" s="458">
        <v>613</v>
      </c>
      <c r="AD15" s="459"/>
      <c r="AE15" s="459"/>
      <c r="AF15" s="459"/>
      <c r="AG15" s="501"/>
      <c r="AH15" s="458">
        <v>585</v>
      </c>
      <c r="AI15" s="459"/>
      <c r="AJ15" s="459"/>
      <c r="AK15" s="459"/>
      <c r="AL15" s="460"/>
      <c r="AM15" s="436"/>
      <c r="AN15" s="437"/>
      <c r="AO15" s="437"/>
      <c r="AP15" s="437"/>
      <c r="AQ15" s="437"/>
      <c r="AR15" s="437"/>
      <c r="AS15" s="437"/>
      <c r="AT15" s="438"/>
      <c r="AU15" s="439"/>
      <c r="AV15" s="440"/>
      <c r="AW15" s="440"/>
      <c r="AX15" s="440"/>
      <c r="AY15" s="367" t="s">
        <v>138</v>
      </c>
      <c r="AZ15" s="368"/>
      <c r="BA15" s="368"/>
      <c r="BB15" s="368"/>
      <c r="BC15" s="368"/>
      <c r="BD15" s="368"/>
      <c r="BE15" s="368"/>
      <c r="BF15" s="368"/>
      <c r="BG15" s="368"/>
      <c r="BH15" s="368"/>
      <c r="BI15" s="368"/>
      <c r="BJ15" s="368"/>
      <c r="BK15" s="368"/>
      <c r="BL15" s="368"/>
      <c r="BM15" s="369"/>
      <c r="BN15" s="370">
        <v>889455</v>
      </c>
      <c r="BO15" s="371"/>
      <c r="BP15" s="371"/>
      <c r="BQ15" s="371"/>
      <c r="BR15" s="371"/>
      <c r="BS15" s="371"/>
      <c r="BT15" s="371"/>
      <c r="BU15" s="372"/>
      <c r="BV15" s="370">
        <v>854415</v>
      </c>
      <c r="BW15" s="371"/>
      <c r="BX15" s="371"/>
      <c r="BY15" s="371"/>
      <c r="BZ15" s="371"/>
      <c r="CA15" s="371"/>
      <c r="CB15" s="371"/>
      <c r="CC15" s="372"/>
      <c r="CD15" s="508" t="s">
        <v>139</v>
      </c>
      <c r="CE15" s="509"/>
      <c r="CF15" s="509"/>
      <c r="CG15" s="509"/>
      <c r="CH15" s="509"/>
      <c r="CI15" s="509"/>
      <c r="CJ15" s="509"/>
      <c r="CK15" s="509"/>
      <c r="CL15" s="509"/>
      <c r="CM15" s="509"/>
      <c r="CN15" s="509"/>
      <c r="CO15" s="509"/>
      <c r="CP15" s="509"/>
      <c r="CQ15" s="509"/>
      <c r="CR15" s="509"/>
      <c r="CS15" s="510"/>
      <c r="CT15" s="179"/>
      <c r="CU15" s="180"/>
      <c r="CV15" s="180"/>
      <c r="CW15" s="180"/>
      <c r="CX15" s="180"/>
      <c r="CY15" s="180"/>
      <c r="CZ15" s="180"/>
      <c r="DA15" s="181"/>
      <c r="DB15" s="179"/>
      <c r="DC15" s="180"/>
      <c r="DD15" s="180"/>
      <c r="DE15" s="180"/>
      <c r="DF15" s="180"/>
      <c r="DG15" s="180"/>
      <c r="DH15" s="180"/>
      <c r="DI15" s="181"/>
    </row>
    <row r="16" spans="1:119" ht="18.75" customHeight="1" x14ac:dyDescent="0.15">
      <c r="A16" s="169"/>
      <c r="B16" s="470"/>
      <c r="C16" s="471"/>
      <c r="D16" s="471"/>
      <c r="E16" s="471"/>
      <c r="F16" s="471"/>
      <c r="G16" s="471"/>
      <c r="H16" s="471"/>
      <c r="I16" s="471"/>
      <c r="J16" s="471"/>
      <c r="K16" s="472"/>
      <c r="L16" s="488" t="s">
        <v>140</v>
      </c>
      <c r="M16" s="511"/>
      <c r="N16" s="511"/>
      <c r="O16" s="511"/>
      <c r="P16" s="511"/>
      <c r="Q16" s="512"/>
      <c r="R16" s="513" t="s">
        <v>141</v>
      </c>
      <c r="S16" s="514"/>
      <c r="T16" s="514"/>
      <c r="U16" s="514"/>
      <c r="V16" s="515"/>
      <c r="W16" s="397"/>
      <c r="X16" s="398"/>
      <c r="Y16" s="398"/>
      <c r="Z16" s="398"/>
      <c r="AA16" s="398"/>
      <c r="AB16" s="387"/>
      <c r="AC16" s="494">
        <v>17.5</v>
      </c>
      <c r="AD16" s="495"/>
      <c r="AE16" s="495"/>
      <c r="AF16" s="495"/>
      <c r="AG16" s="496"/>
      <c r="AH16" s="494">
        <v>15.3</v>
      </c>
      <c r="AI16" s="495"/>
      <c r="AJ16" s="495"/>
      <c r="AK16" s="495"/>
      <c r="AL16" s="497"/>
      <c r="AM16" s="436"/>
      <c r="AN16" s="437"/>
      <c r="AO16" s="437"/>
      <c r="AP16" s="437"/>
      <c r="AQ16" s="437"/>
      <c r="AR16" s="437"/>
      <c r="AS16" s="437"/>
      <c r="AT16" s="438"/>
      <c r="AU16" s="439"/>
      <c r="AV16" s="440"/>
      <c r="AW16" s="440"/>
      <c r="AX16" s="440"/>
      <c r="AY16" s="441" t="s">
        <v>142</v>
      </c>
      <c r="AZ16" s="442"/>
      <c r="BA16" s="442"/>
      <c r="BB16" s="442"/>
      <c r="BC16" s="442"/>
      <c r="BD16" s="442"/>
      <c r="BE16" s="442"/>
      <c r="BF16" s="442"/>
      <c r="BG16" s="442"/>
      <c r="BH16" s="442"/>
      <c r="BI16" s="442"/>
      <c r="BJ16" s="442"/>
      <c r="BK16" s="442"/>
      <c r="BL16" s="442"/>
      <c r="BM16" s="443"/>
      <c r="BN16" s="407">
        <v>3463814</v>
      </c>
      <c r="BO16" s="408"/>
      <c r="BP16" s="408"/>
      <c r="BQ16" s="408"/>
      <c r="BR16" s="408"/>
      <c r="BS16" s="408"/>
      <c r="BT16" s="408"/>
      <c r="BU16" s="409"/>
      <c r="BV16" s="407">
        <v>3370850</v>
      </c>
      <c r="BW16" s="408"/>
      <c r="BX16" s="408"/>
      <c r="BY16" s="408"/>
      <c r="BZ16" s="408"/>
      <c r="CA16" s="408"/>
      <c r="CB16" s="408"/>
      <c r="CC16" s="409"/>
      <c r="CD16" s="182"/>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
      <c r="A17" s="169"/>
      <c r="B17" s="473"/>
      <c r="C17" s="474"/>
      <c r="D17" s="474"/>
      <c r="E17" s="474"/>
      <c r="F17" s="474"/>
      <c r="G17" s="474"/>
      <c r="H17" s="474"/>
      <c r="I17" s="474"/>
      <c r="J17" s="474"/>
      <c r="K17" s="475"/>
      <c r="L17" s="183"/>
      <c r="M17" s="518" t="s">
        <v>143</v>
      </c>
      <c r="N17" s="519"/>
      <c r="O17" s="519"/>
      <c r="P17" s="519"/>
      <c r="Q17" s="520"/>
      <c r="R17" s="513" t="s">
        <v>141</v>
      </c>
      <c r="S17" s="514"/>
      <c r="T17" s="514"/>
      <c r="U17" s="514"/>
      <c r="V17" s="515"/>
      <c r="W17" s="423" t="s">
        <v>144</v>
      </c>
      <c r="X17" s="424"/>
      <c r="Y17" s="424"/>
      <c r="Z17" s="424"/>
      <c r="AA17" s="424"/>
      <c r="AB17" s="414"/>
      <c r="AC17" s="458">
        <v>2584</v>
      </c>
      <c r="AD17" s="459"/>
      <c r="AE17" s="459"/>
      <c r="AF17" s="459"/>
      <c r="AG17" s="501"/>
      <c r="AH17" s="458">
        <v>2833</v>
      </c>
      <c r="AI17" s="459"/>
      <c r="AJ17" s="459"/>
      <c r="AK17" s="459"/>
      <c r="AL17" s="460"/>
      <c r="AM17" s="436"/>
      <c r="AN17" s="437"/>
      <c r="AO17" s="437"/>
      <c r="AP17" s="437"/>
      <c r="AQ17" s="437"/>
      <c r="AR17" s="437"/>
      <c r="AS17" s="437"/>
      <c r="AT17" s="438"/>
      <c r="AU17" s="439"/>
      <c r="AV17" s="440"/>
      <c r="AW17" s="440"/>
      <c r="AX17" s="440"/>
      <c r="AY17" s="441" t="s">
        <v>145</v>
      </c>
      <c r="AZ17" s="442"/>
      <c r="BA17" s="442"/>
      <c r="BB17" s="442"/>
      <c r="BC17" s="442"/>
      <c r="BD17" s="442"/>
      <c r="BE17" s="442"/>
      <c r="BF17" s="442"/>
      <c r="BG17" s="442"/>
      <c r="BH17" s="442"/>
      <c r="BI17" s="442"/>
      <c r="BJ17" s="442"/>
      <c r="BK17" s="442"/>
      <c r="BL17" s="442"/>
      <c r="BM17" s="443"/>
      <c r="BN17" s="407">
        <v>1110190</v>
      </c>
      <c r="BO17" s="408"/>
      <c r="BP17" s="408"/>
      <c r="BQ17" s="408"/>
      <c r="BR17" s="408"/>
      <c r="BS17" s="408"/>
      <c r="BT17" s="408"/>
      <c r="BU17" s="409"/>
      <c r="BV17" s="407">
        <v>1062745</v>
      </c>
      <c r="BW17" s="408"/>
      <c r="BX17" s="408"/>
      <c r="BY17" s="408"/>
      <c r="BZ17" s="408"/>
      <c r="CA17" s="408"/>
      <c r="CB17" s="408"/>
      <c r="CC17" s="409"/>
      <c r="CD17" s="182"/>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
      <c r="A18" s="169"/>
      <c r="B18" s="532" t="s">
        <v>146</v>
      </c>
      <c r="C18" s="450"/>
      <c r="D18" s="450"/>
      <c r="E18" s="533"/>
      <c r="F18" s="533"/>
      <c r="G18" s="533"/>
      <c r="H18" s="533"/>
      <c r="I18" s="533"/>
      <c r="J18" s="533"/>
      <c r="K18" s="533"/>
      <c r="L18" s="534">
        <v>109.48</v>
      </c>
      <c r="M18" s="534"/>
      <c r="N18" s="534"/>
      <c r="O18" s="534"/>
      <c r="P18" s="534"/>
      <c r="Q18" s="534"/>
      <c r="R18" s="535"/>
      <c r="S18" s="535"/>
      <c r="T18" s="535"/>
      <c r="U18" s="535"/>
      <c r="V18" s="536"/>
      <c r="W18" s="425"/>
      <c r="X18" s="426"/>
      <c r="Y18" s="426"/>
      <c r="Z18" s="426"/>
      <c r="AA18" s="426"/>
      <c r="AB18" s="417"/>
      <c r="AC18" s="537">
        <v>74</v>
      </c>
      <c r="AD18" s="538"/>
      <c r="AE18" s="538"/>
      <c r="AF18" s="538"/>
      <c r="AG18" s="539"/>
      <c r="AH18" s="537">
        <v>74.099999999999994</v>
      </c>
      <c r="AI18" s="538"/>
      <c r="AJ18" s="538"/>
      <c r="AK18" s="538"/>
      <c r="AL18" s="540"/>
      <c r="AM18" s="436"/>
      <c r="AN18" s="437"/>
      <c r="AO18" s="437"/>
      <c r="AP18" s="437"/>
      <c r="AQ18" s="437"/>
      <c r="AR18" s="437"/>
      <c r="AS18" s="437"/>
      <c r="AT18" s="438"/>
      <c r="AU18" s="439"/>
      <c r="AV18" s="440"/>
      <c r="AW18" s="440"/>
      <c r="AX18" s="440"/>
      <c r="AY18" s="441" t="s">
        <v>147</v>
      </c>
      <c r="AZ18" s="442"/>
      <c r="BA18" s="442"/>
      <c r="BB18" s="442"/>
      <c r="BC18" s="442"/>
      <c r="BD18" s="442"/>
      <c r="BE18" s="442"/>
      <c r="BF18" s="442"/>
      <c r="BG18" s="442"/>
      <c r="BH18" s="442"/>
      <c r="BI18" s="442"/>
      <c r="BJ18" s="442"/>
      <c r="BK18" s="442"/>
      <c r="BL18" s="442"/>
      <c r="BM18" s="443"/>
      <c r="BN18" s="407">
        <v>3603537</v>
      </c>
      <c r="BO18" s="408"/>
      <c r="BP18" s="408"/>
      <c r="BQ18" s="408"/>
      <c r="BR18" s="408"/>
      <c r="BS18" s="408"/>
      <c r="BT18" s="408"/>
      <c r="BU18" s="409"/>
      <c r="BV18" s="407">
        <v>3314207</v>
      </c>
      <c r="BW18" s="408"/>
      <c r="BX18" s="408"/>
      <c r="BY18" s="408"/>
      <c r="BZ18" s="408"/>
      <c r="CA18" s="408"/>
      <c r="CB18" s="408"/>
      <c r="CC18" s="409"/>
      <c r="CD18" s="182"/>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
      <c r="A19" s="169"/>
      <c r="B19" s="532" t="s">
        <v>148</v>
      </c>
      <c r="C19" s="450"/>
      <c r="D19" s="450"/>
      <c r="E19" s="533"/>
      <c r="F19" s="533"/>
      <c r="G19" s="533"/>
      <c r="H19" s="533"/>
      <c r="I19" s="533"/>
      <c r="J19" s="533"/>
      <c r="K19" s="533"/>
      <c r="L19" s="541">
        <v>68</v>
      </c>
      <c r="M19" s="541"/>
      <c r="N19" s="541"/>
      <c r="O19" s="541"/>
      <c r="P19" s="541"/>
      <c r="Q19" s="541"/>
      <c r="R19" s="542"/>
      <c r="S19" s="542"/>
      <c r="T19" s="542"/>
      <c r="U19" s="542"/>
      <c r="V19" s="543"/>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149</v>
      </c>
      <c r="AZ19" s="442"/>
      <c r="BA19" s="442"/>
      <c r="BB19" s="442"/>
      <c r="BC19" s="442"/>
      <c r="BD19" s="442"/>
      <c r="BE19" s="442"/>
      <c r="BF19" s="442"/>
      <c r="BG19" s="442"/>
      <c r="BH19" s="442"/>
      <c r="BI19" s="442"/>
      <c r="BJ19" s="442"/>
      <c r="BK19" s="442"/>
      <c r="BL19" s="442"/>
      <c r="BM19" s="443"/>
      <c r="BN19" s="407">
        <v>4290511</v>
      </c>
      <c r="BO19" s="408"/>
      <c r="BP19" s="408"/>
      <c r="BQ19" s="408"/>
      <c r="BR19" s="408"/>
      <c r="BS19" s="408"/>
      <c r="BT19" s="408"/>
      <c r="BU19" s="409"/>
      <c r="BV19" s="407">
        <v>4456627</v>
      </c>
      <c r="BW19" s="408"/>
      <c r="BX19" s="408"/>
      <c r="BY19" s="408"/>
      <c r="BZ19" s="408"/>
      <c r="CA19" s="408"/>
      <c r="CB19" s="408"/>
      <c r="CC19" s="409"/>
      <c r="CD19" s="182"/>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
      <c r="A20" s="169"/>
      <c r="B20" s="532" t="s">
        <v>150</v>
      </c>
      <c r="C20" s="450"/>
      <c r="D20" s="450"/>
      <c r="E20" s="533"/>
      <c r="F20" s="533"/>
      <c r="G20" s="533"/>
      <c r="H20" s="533"/>
      <c r="I20" s="533"/>
      <c r="J20" s="533"/>
      <c r="K20" s="533"/>
      <c r="L20" s="541">
        <v>3542</v>
      </c>
      <c r="M20" s="541"/>
      <c r="N20" s="541"/>
      <c r="O20" s="541"/>
      <c r="P20" s="541"/>
      <c r="Q20" s="541"/>
      <c r="R20" s="542"/>
      <c r="S20" s="542"/>
      <c r="T20" s="542"/>
      <c r="U20" s="542"/>
      <c r="V20" s="543"/>
      <c r="W20" s="425"/>
      <c r="X20" s="426"/>
      <c r="Y20" s="426"/>
      <c r="Z20" s="426"/>
      <c r="AA20" s="426"/>
      <c r="AB20" s="426"/>
      <c r="AC20" s="544"/>
      <c r="AD20" s="544"/>
      <c r="AE20" s="544"/>
      <c r="AF20" s="544"/>
      <c r="AG20" s="544"/>
      <c r="AH20" s="544"/>
      <c r="AI20" s="544"/>
      <c r="AJ20" s="544"/>
      <c r="AK20" s="544"/>
      <c r="AL20" s="545"/>
      <c r="AM20" s="546"/>
      <c r="AN20" s="462"/>
      <c r="AO20" s="462"/>
      <c r="AP20" s="462"/>
      <c r="AQ20" s="462"/>
      <c r="AR20" s="462"/>
      <c r="AS20" s="462"/>
      <c r="AT20" s="463"/>
      <c r="AU20" s="547"/>
      <c r="AV20" s="548"/>
      <c r="AW20" s="548"/>
      <c r="AX20" s="549"/>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82"/>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
      <c r="A21" s="169"/>
      <c r="B21" s="523" t="s">
        <v>151</v>
      </c>
      <c r="C21" s="524"/>
      <c r="D21" s="524"/>
      <c r="E21" s="524"/>
      <c r="F21" s="524"/>
      <c r="G21" s="524"/>
      <c r="H21" s="524"/>
      <c r="I21" s="524"/>
      <c r="J21" s="524"/>
      <c r="K21" s="524"/>
      <c r="L21" s="524"/>
      <c r="M21" s="524"/>
      <c r="N21" s="524"/>
      <c r="O21" s="524"/>
      <c r="P21" s="524"/>
      <c r="Q21" s="524"/>
      <c r="R21" s="524"/>
      <c r="S21" s="524"/>
      <c r="T21" s="524"/>
      <c r="U21" s="524"/>
      <c r="V21" s="524"/>
      <c r="W21" s="524"/>
      <c r="X21" s="524"/>
      <c r="Y21" s="524"/>
      <c r="Z21" s="524"/>
      <c r="AA21" s="524"/>
      <c r="AB21" s="524"/>
      <c r="AC21" s="524"/>
      <c r="AD21" s="524"/>
      <c r="AE21" s="524"/>
      <c r="AF21" s="524"/>
      <c r="AG21" s="524"/>
      <c r="AH21" s="524"/>
      <c r="AI21" s="524"/>
      <c r="AJ21" s="524"/>
      <c r="AK21" s="524"/>
      <c r="AL21" s="524"/>
      <c r="AM21" s="524"/>
      <c r="AN21" s="524"/>
      <c r="AO21" s="524"/>
      <c r="AP21" s="524"/>
      <c r="AQ21" s="524"/>
      <c r="AR21" s="524"/>
      <c r="AS21" s="524"/>
      <c r="AT21" s="524"/>
      <c r="AU21" s="524"/>
      <c r="AV21" s="524"/>
      <c r="AW21" s="524"/>
      <c r="AX21" s="525"/>
      <c r="AY21" s="526"/>
      <c r="AZ21" s="527"/>
      <c r="BA21" s="527"/>
      <c r="BB21" s="527"/>
      <c r="BC21" s="527"/>
      <c r="BD21" s="527"/>
      <c r="BE21" s="527"/>
      <c r="BF21" s="527"/>
      <c r="BG21" s="527"/>
      <c r="BH21" s="527"/>
      <c r="BI21" s="527"/>
      <c r="BJ21" s="527"/>
      <c r="BK21" s="527"/>
      <c r="BL21" s="527"/>
      <c r="BM21" s="528"/>
      <c r="BN21" s="529"/>
      <c r="BO21" s="530"/>
      <c r="BP21" s="530"/>
      <c r="BQ21" s="530"/>
      <c r="BR21" s="530"/>
      <c r="BS21" s="530"/>
      <c r="BT21" s="530"/>
      <c r="BU21" s="531"/>
      <c r="BV21" s="529"/>
      <c r="BW21" s="530"/>
      <c r="BX21" s="530"/>
      <c r="BY21" s="530"/>
      <c r="BZ21" s="530"/>
      <c r="CA21" s="530"/>
      <c r="CB21" s="530"/>
      <c r="CC21" s="531"/>
      <c r="CD21" s="182"/>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15">
      <c r="A22" s="169"/>
      <c r="B22" s="577" t="s">
        <v>152</v>
      </c>
      <c r="C22" s="551"/>
      <c r="D22" s="552"/>
      <c r="E22" s="419" t="s">
        <v>1</v>
      </c>
      <c r="F22" s="424"/>
      <c r="G22" s="424"/>
      <c r="H22" s="424"/>
      <c r="I22" s="424"/>
      <c r="J22" s="424"/>
      <c r="K22" s="414"/>
      <c r="L22" s="419" t="s">
        <v>153</v>
      </c>
      <c r="M22" s="424"/>
      <c r="N22" s="424"/>
      <c r="O22" s="424"/>
      <c r="P22" s="414"/>
      <c r="Q22" s="582" t="s">
        <v>154</v>
      </c>
      <c r="R22" s="583"/>
      <c r="S22" s="583"/>
      <c r="T22" s="583"/>
      <c r="U22" s="583"/>
      <c r="V22" s="584"/>
      <c r="W22" s="550" t="s">
        <v>155</v>
      </c>
      <c r="X22" s="551"/>
      <c r="Y22" s="552"/>
      <c r="Z22" s="419" t="s">
        <v>1</v>
      </c>
      <c r="AA22" s="424"/>
      <c r="AB22" s="424"/>
      <c r="AC22" s="424"/>
      <c r="AD22" s="424"/>
      <c r="AE22" s="424"/>
      <c r="AF22" s="424"/>
      <c r="AG22" s="414"/>
      <c r="AH22" s="588" t="s">
        <v>156</v>
      </c>
      <c r="AI22" s="424"/>
      <c r="AJ22" s="424"/>
      <c r="AK22" s="424"/>
      <c r="AL22" s="414"/>
      <c r="AM22" s="588" t="s">
        <v>157</v>
      </c>
      <c r="AN22" s="589"/>
      <c r="AO22" s="589"/>
      <c r="AP22" s="589"/>
      <c r="AQ22" s="589"/>
      <c r="AR22" s="590"/>
      <c r="AS22" s="582" t="s">
        <v>154</v>
      </c>
      <c r="AT22" s="583"/>
      <c r="AU22" s="583"/>
      <c r="AV22" s="583"/>
      <c r="AW22" s="583"/>
      <c r="AX22" s="594"/>
      <c r="AY22" s="367" t="s">
        <v>158</v>
      </c>
      <c r="AZ22" s="368"/>
      <c r="BA22" s="368"/>
      <c r="BB22" s="368"/>
      <c r="BC22" s="368"/>
      <c r="BD22" s="368"/>
      <c r="BE22" s="368"/>
      <c r="BF22" s="368"/>
      <c r="BG22" s="368"/>
      <c r="BH22" s="368"/>
      <c r="BI22" s="368"/>
      <c r="BJ22" s="368"/>
      <c r="BK22" s="368"/>
      <c r="BL22" s="368"/>
      <c r="BM22" s="369"/>
      <c r="BN22" s="370">
        <v>5710367</v>
      </c>
      <c r="BO22" s="371"/>
      <c r="BP22" s="371"/>
      <c r="BQ22" s="371"/>
      <c r="BR22" s="371"/>
      <c r="BS22" s="371"/>
      <c r="BT22" s="371"/>
      <c r="BU22" s="372"/>
      <c r="BV22" s="370">
        <v>5664690</v>
      </c>
      <c r="BW22" s="371"/>
      <c r="BX22" s="371"/>
      <c r="BY22" s="371"/>
      <c r="BZ22" s="371"/>
      <c r="CA22" s="371"/>
      <c r="CB22" s="371"/>
      <c r="CC22" s="372"/>
      <c r="CD22" s="182"/>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15">
      <c r="A23" s="169"/>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159</v>
      </c>
      <c r="AZ23" s="442"/>
      <c r="BA23" s="442"/>
      <c r="BB23" s="442"/>
      <c r="BC23" s="442"/>
      <c r="BD23" s="442"/>
      <c r="BE23" s="442"/>
      <c r="BF23" s="442"/>
      <c r="BG23" s="442"/>
      <c r="BH23" s="442"/>
      <c r="BI23" s="442"/>
      <c r="BJ23" s="442"/>
      <c r="BK23" s="442"/>
      <c r="BL23" s="442"/>
      <c r="BM23" s="443"/>
      <c r="BN23" s="407">
        <v>4120762</v>
      </c>
      <c r="BO23" s="408"/>
      <c r="BP23" s="408"/>
      <c r="BQ23" s="408"/>
      <c r="BR23" s="408"/>
      <c r="BS23" s="408"/>
      <c r="BT23" s="408"/>
      <c r="BU23" s="409"/>
      <c r="BV23" s="407">
        <v>4155620</v>
      </c>
      <c r="BW23" s="408"/>
      <c r="BX23" s="408"/>
      <c r="BY23" s="408"/>
      <c r="BZ23" s="408"/>
      <c r="CA23" s="408"/>
      <c r="CB23" s="408"/>
      <c r="CC23" s="409"/>
      <c r="CD23" s="182"/>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
      <c r="A24" s="169"/>
      <c r="B24" s="578"/>
      <c r="C24" s="554"/>
      <c r="D24" s="555"/>
      <c r="E24" s="457" t="s">
        <v>160</v>
      </c>
      <c r="F24" s="437"/>
      <c r="G24" s="437"/>
      <c r="H24" s="437"/>
      <c r="I24" s="437"/>
      <c r="J24" s="437"/>
      <c r="K24" s="438"/>
      <c r="L24" s="458">
        <v>1</v>
      </c>
      <c r="M24" s="459"/>
      <c r="N24" s="459"/>
      <c r="O24" s="459"/>
      <c r="P24" s="501"/>
      <c r="Q24" s="458">
        <v>6970</v>
      </c>
      <c r="R24" s="459"/>
      <c r="S24" s="459"/>
      <c r="T24" s="459"/>
      <c r="U24" s="459"/>
      <c r="V24" s="501"/>
      <c r="W24" s="553"/>
      <c r="X24" s="554"/>
      <c r="Y24" s="555"/>
      <c r="Z24" s="457" t="s">
        <v>161</v>
      </c>
      <c r="AA24" s="437"/>
      <c r="AB24" s="437"/>
      <c r="AC24" s="437"/>
      <c r="AD24" s="437"/>
      <c r="AE24" s="437"/>
      <c r="AF24" s="437"/>
      <c r="AG24" s="438"/>
      <c r="AH24" s="458">
        <v>85</v>
      </c>
      <c r="AI24" s="459"/>
      <c r="AJ24" s="459"/>
      <c r="AK24" s="459"/>
      <c r="AL24" s="501"/>
      <c r="AM24" s="458">
        <v>270640</v>
      </c>
      <c r="AN24" s="459"/>
      <c r="AO24" s="459"/>
      <c r="AP24" s="459"/>
      <c r="AQ24" s="459"/>
      <c r="AR24" s="501"/>
      <c r="AS24" s="458">
        <v>3184</v>
      </c>
      <c r="AT24" s="459"/>
      <c r="AU24" s="459"/>
      <c r="AV24" s="459"/>
      <c r="AW24" s="459"/>
      <c r="AX24" s="460"/>
      <c r="AY24" s="526" t="s">
        <v>162</v>
      </c>
      <c r="AZ24" s="527"/>
      <c r="BA24" s="527"/>
      <c r="BB24" s="527"/>
      <c r="BC24" s="527"/>
      <c r="BD24" s="527"/>
      <c r="BE24" s="527"/>
      <c r="BF24" s="527"/>
      <c r="BG24" s="527"/>
      <c r="BH24" s="527"/>
      <c r="BI24" s="527"/>
      <c r="BJ24" s="527"/>
      <c r="BK24" s="527"/>
      <c r="BL24" s="527"/>
      <c r="BM24" s="528"/>
      <c r="BN24" s="407">
        <v>4472285</v>
      </c>
      <c r="BO24" s="408"/>
      <c r="BP24" s="408"/>
      <c r="BQ24" s="408"/>
      <c r="BR24" s="408"/>
      <c r="BS24" s="408"/>
      <c r="BT24" s="408"/>
      <c r="BU24" s="409"/>
      <c r="BV24" s="407">
        <v>4259493</v>
      </c>
      <c r="BW24" s="408"/>
      <c r="BX24" s="408"/>
      <c r="BY24" s="408"/>
      <c r="BZ24" s="408"/>
      <c r="CA24" s="408"/>
      <c r="CB24" s="408"/>
      <c r="CC24" s="409"/>
      <c r="CD24" s="182"/>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15">
      <c r="A25" s="169"/>
      <c r="B25" s="578"/>
      <c r="C25" s="554"/>
      <c r="D25" s="555"/>
      <c r="E25" s="457" t="s">
        <v>163</v>
      </c>
      <c r="F25" s="437"/>
      <c r="G25" s="437"/>
      <c r="H25" s="437"/>
      <c r="I25" s="437"/>
      <c r="J25" s="437"/>
      <c r="K25" s="438"/>
      <c r="L25" s="458">
        <v>1</v>
      </c>
      <c r="M25" s="459"/>
      <c r="N25" s="459"/>
      <c r="O25" s="459"/>
      <c r="P25" s="501"/>
      <c r="Q25" s="458">
        <v>5490</v>
      </c>
      <c r="R25" s="459"/>
      <c r="S25" s="459"/>
      <c r="T25" s="459"/>
      <c r="U25" s="459"/>
      <c r="V25" s="501"/>
      <c r="W25" s="553"/>
      <c r="X25" s="554"/>
      <c r="Y25" s="555"/>
      <c r="Z25" s="457" t="s">
        <v>164</v>
      </c>
      <c r="AA25" s="437"/>
      <c r="AB25" s="437"/>
      <c r="AC25" s="437"/>
      <c r="AD25" s="437"/>
      <c r="AE25" s="437"/>
      <c r="AF25" s="437"/>
      <c r="AG25" s="438"/>
      <c r="AH25" s="458" t="s">
        <v>122</v>
      </c>
      <c r="AI25" s="459"/>
      <c r="AJ25" s="459"/>
      <c r="AK25" s="459"/>
      <c r="AL25" s="501"/>
      <c r="AM25" s="458" t="s">
        <v>122</v>
      </c>
      <c r="AN25" s="459"/>
      <c r="AO25" s="459"/>
      <c r="AP25" s="459"/>
      <c r="AQ25" s="459"/>
      <c r="AR25" s="501"/>
      <c r="AS25" s="458" t="s">
        <v>122</v>
      </c>
      <c r="AT25" s="459"/>
      <c r="AU25" s="459"/>
      <c r="AV25" s="459"/>
      <c r="AW25" s="459"/>
      <c r="AX25" s="460"/>
      <c r="AY25" s="367" t="s">
        <v>165</v>
      </c>
      <c r="AZ25" s="368"/>
      <c r="BA25" s="368"/>
      <c r="BB25" s="368"/>
      <c r="BC25" s="368"/>
      <c r="BD25" s="368"/>
      <c r="BE25" s="368"/>
      <c r="BF25" s="368"/>
      <c r="BG25" s="368"/>
      <c r="BH25" s="368"/>
      <c r="BI25" s="368"/>
      <c r="BJ25" s="368"/>
      <c r="BK25" s="368"/>
      <c r="BL25" s="368"/>
      <c r="BM25" s="369"/>
      <c r="BN25" s="370">
        <v>943542</v>
      </c>
      <c r="BO25" s="371"/>
      <c r="BP25" s="371"/>
      <c r="BQ25" s="371"/>
      <c r="BR25" s="371"/>
      <c r="BS25" s="371"/>
      <c r="BT25" s="371"/>
      <c r="BU25" s="372"/>
      <c r="BV25" s="370">
        <v>610684</v>
      </c>
      <c r="BW25" s="371"/>
      <c r="BX25" s="371"/>
      <c r="BY25" s="371"/>
      <c r="BZ25" s="371"/>
      <c r="CA25" s="371"/>
      <c r="CB25" s="371"/>
      <c r="CC25" s="372"/>
      <c r="CD25" s="182"/>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15">
      <c r="A26" s="169"/>
      <c r="B26" s="578"/>
      <c r="C26" s="554"/>
      <c r="D26" s="555"/>
      <c r="E26" s="457" t="s">
        <v>166</v>
      </c>
      <c r="F26" s="437"/>
      <c r="G26" s="437"/>
      <c r="H26" s="437"/>
      <c r="I26" s="437"/>
      <c r="J26" s="437"/>
      <c r="K26" s="438"/>
      <c r="L26" s="458">
        <v>1</v>
      </c>
      <c r="M26" s="459"/>
      <c r="N26" s="459"/>
      <c r="O26" s="459"/>
      <c r="P26" s="501"/>
      <c r="Q26" s="458">
        <v>5020</v>
      </c>
      <c r="R26" s="459"/>
      <c r="S26" s="459"/>
      <c r="T26" s="459"/>
      <c r="U26" s="459"/>
      <c r="V26" s="501"/>
      <c r="W26" s="553"/>
      <c r="X26" s="554"/>
      <c r="Y26" s="555"/>
      <c r="Z26" s="457" t="s">
        <v>167</v>
      </c>
      <c r="AA26" s="559"/>
      <c r="AB26" s="559"/>
      <c r="AC26" s="559"/>
      <c r="AD26" s="559"/>
      <c r="AE26" s="559"/>
      <c r="AF26" s="559"/>
      <c r="AG26" s="560"/>
      <c r="AH26" s="458" t="s">
        <v>122</v>
      </c>
      <c r="AI26" s="459"/>
      <c r="AJ26" s="459"/>
      <c r="AK26" s="459"/>
      <c r="AL26" s="501"/>
      <c r="AM26" s="458" t="s">
        <v>122</v>
      </c>
      <c r="AN26" s="459"/>
      <c r="AO26" s="459"/>
      <c r="AP26" s="459"/>
      <c r="AQ26" s="459"/>
      <c r="AR26" s="501"/>
      <c r="AS26" s="458" t="s">
        <v>122</v>
      </c>
      <c r="AT26" s="459"/>
      <c r="AU26" s="459"/>
      <c r="AV26" s="459"/>
      <c r="AW26" s="459"/>
      <c r="AX26" s="460"/>
      <c r="AY26" s="410" t="s">
        <v>168</v>
      </c>
      <c r="AZ26" s="411"/>
      <c r="BA26" s="411"/>
      <c r="BB26" s="411"/>
      <c r="BC26" s="411"/>
      <c r="BD26" s="411"/>
      <c r="BE26" s="411"/>
      <c r="BF26" s="411"/>
      <c r="BG26" s="411"/>
      <c r="BH26" s="411"/>
      <c r="BI26" s="411"/>
      <c r="BJ26" s="411"/>
      <c r="BK26" s="411"/>
      <c r="BL26" s="411"/>
      <c r="BM26" s="412"/>
      <c r="BN26" s="407" t="s">
        <v>122</v>
      </c>
      <c r="BO26" s="408"/>
      <c r="BP26" s="408"/>
      <c r="BQ26" s="408"/>
      <c r="BR26" s="408"/>
      <c r="BS26" s="408"/>
      <c r="BT26" s="408"/>
      <c r="BU26" s="409"/>
      <c r="BV26" s="407" t="s">
        <v>122</v>
      </c>
      <c r="BW26" s="408"/>
      <c r="BX26" s="408"/>
      <c r="BY26" s="408"/>
      <c r="BZ26" s="408"/>
      <c r="CA26" s="408"/>
      <c r="CB26" s="408"/>
      <c r="CC26" s="409"/>
      <c r="CD26" s="182"/>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
      <c r="A27" s="169"/>
      <c r="B27" s="578"/>
      <c r="C27" s="554"/>
      <c r="D27" s="555"/>
      <c r="E27" s="457" t="s">
        <v>169</v>
      </c>
      <c r="F27" s="437"/>
      <c r="G27" s="437"/>
      <c r="H27" s="437"/>
      <c r="I27" s="437"/>
      <c r="J27" s="437"/>
      <c r="K27" s="438"/>
      <c r="L27" s="458">
        <v>1</v>
      </c>
      <c r="M27" s="459"/>
      <c r="N27" s="459"/>
      <c r="O27" s="459"/>
      <c r="P27" s="501"/>
      <c r="Q27" s="458">
        <v>2330</v>
      </c>
      <c r="R27" s="459"/>
      <c r="S27" s="459"/>
      <c r="T27" s="459"/>
      <c r="U27" s="459"/>
      <c r="V27" s="501"/>
      <c r="W27" s="553"/>
      <c r="X27" s="554"/>
      <c r="Y27" s="555"/>
      <c r="Z27" s="457" t="s">
        <v>170</v>
      </c>
      <c r="AA27" s="437"/>
      <c r="AB27" s="437"/>
      <c r="AC27" s="437"/>
      <c r="AD27" s="437"/>
      <c r="AE27" s="437"/>
      <c r="AF27" s="437"/>
      <c r="AG27" s="438"/>
      <c r="AH27" s="458" t="s">
        <v>122</v>
      </c>
      <c r="AI27" s="459"/>
      <c r="AJ27" s="459"/>
      <c r="AK27" s="459"/>
      <c r="AL27" s="501"/>
      <c r="AM27" s="458" t="s">
        <v>122</v>
      </c>
      <c r="AN27" s="459"/>
      <c r="AO27" s="459"/>
      <c r="AP27" s="459"/>
      <c r="AQ27" s="459"/>
      <c r="AR27" s="501"/>
      <c r="AS27" s="458" t="s">
        <v>122</v>
      </c>
      <c r="AT27" s="459"/>
      <c r="AU27" s="459"/>
      <c r="AV27" s="459"/>
      <c r="AW27" s="459"/>
      <c r="AX27" s="460"/>
      <c r="AY27" s="502" t="s">
        <v>171</v>
      </c>
      <c r="AZ27" s="503"/>
      <c r="BA27" s="503"/>
      <c r="BB27" s="503"/>
      <c r="BC27" s="503"/>
      <c r="BD27" s="503"/>
      <c r="BE27" s="503"/>
      <c r="BF27" s="503"/>
      <c r="BG27" s="503"/>
      <c r="BH27" s="503"/>
      <c r="BI27" s="503"/>
      <c r="BJ27" s="503"/>
      <c r="BK27" s="503"/>
      <c r="BL27" s="503"/>
      <c r="BM27" s="504"/>
      <c r="BN27" s="529" t="s">
        <v>122</v>
      </c>
      <c r="BO27" s="530"/>
      <c r="BP27" s="530"/>
      <c r="BQ27" s="530"/>
      <c r="BR27" s="530"/>
      <c r="BS27" s="530"/>
      <c r="BT27" s="530"/>
      <c r="BU27" s="531"/>
      <c r="BV27" s="529" t="s">
        <v>122</v>
      </c>
      <c r="BW27" s="530"/>
      <c r="BX27" s="530"/>
      <c r="BY27" s="530"/>
      <c r="BZ27" s="530"/>
      <c r="CA27" s="530"/>
      <c r="CB27" s="530"/>
      <c r="CC27" s="531"/>
      <c r="CD27" s="184"/>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15">
      <c r="A28" s="169"/>
      <c r="B28" s="578"/>
      <c r="C28" s="554"/>
      <c r="D28" s="555"/>
      <c r="E28" s="457" t="s">
        <v>172</v>
      </c>
      <c r="F28" s="437"/>
      <c r="G28" s="437"/>
      <c r="H28" s="437"/>
      <c r="I28" s="437"/>
      <c r="J28" s="437"/>
      <c r="K28" s="438"/>
      <c r="L28" s="458">
        <v>1</v>
      </c>
      <c r="M28" s="459"/>
      <c r="N28" s="459"/>
      <c r="O28" s="459"/>
      <c r="P28" s="501"/>
      <c r="Q28" s="458">
        <v>1950</v>
      </c>
      <c r="R28" s="459"/>
      <c r="S28" s="459"/>
      <c r="T28" s="459"/>
      <c r="U28" s="459"/>
      <c r="V28" s="501"/>
      <c r="W28" s="553"/>
      <c r="X28" s="554"/>
      <c r="Y28" s="555"/>
      <c r="Z28" s="457" t="s">
        <v>173</v>
      </c>
      <c r="AA28" s="437"/>
      <c r="AB28" s="437"/>
      <c r="AC28" s="437"/>
      <c r="AD28" s="437"/>
      <c r="AE28" s="437"/>
      <c r="AF28" s="437"/>
      <c r="AG28" s="438"/>
      <c r="AH28" s="458" t="s">
        <v>122</v>
      </c>
      <c r="AI28" s="459"/>
      <c r="AJ28" s="459"/>
      <c r="AK28" s="459"/>
      <c r="AL28" s="501"/>
      <c r="AM28" s="458" t="s">
        <v>122</v>
      </c>
      <c r="AN28" s="459"/>
      <c r="AO28" s="459"/>
      <c r="AP28" s="459"/>
      <c r="AQ28" s="459"/>
      <c r="AR28" s="501"/>
      <c r="AS28" s="458" t="s">
        <v>122</v>
      </c>
      <c r="AT28" s="459"/>
      <c r="AU28" s="459"/>
      <c r="AV28" s="459"/>
      <c r="AW28" s="459"/>
      <c r="AX28" s="460"/>
      <c r="AY28" s="561" t="s">
        <v>174</v>
      </c>
      <c r="AZ28" s="562"/>
      <c r="BA28" s="562"/>
      <c r="BB28" s="563"/>
      <c r="BC28" s="367" t="s">
        <v>46</v>
      </c>
      <c r="BD28" s="368"/>
      <c r="BE28" s="368"/>
      <c r="BF28" s="368"/>
      <c r="BG28" s="368"/>
      <c r="BH28" s="368"/>
      <c r="BI28" s="368"/>
      <c r="BJ28" s="368"/>
      <c r="BK28" s="368"/>
      <c r="BL28" s="368"/>
      <c r="BM28" s="369"/>
      <c r="BN28" s="370">
        <v>2100864</v>
      </c>
      <c r="BO28" s="371"/>
      <c r="BP28" s="371"/>
      <c r="BQ28" s="371"/>
      <c r="BR28" s="371"/>
      <c r="BS28" s="371"/>
      <c r="BT28" s="371"/>
      <c r="BU28" s="372"/>
      <c r="BV28" s="370">
        <v>2200718</v>
      </c>
      <c r="BW28" s="371"/>
      <c r="BX28" s="371"/>
      <c r="BY28" s="371"/>
      <c r="BZ28" s="371"/>
      <c r="CA28" s="371"/>
      <c r="CB28" s="371"/>
      <c r="CC28" s="372"/>
      <c r="CD28" s="182"/>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15">
      <c r="A29" s="169"/>
      <c r="B29" s="578"/>
      <c r="C29" s="554"/>
      <c r="D29" s="555"/>
      <c r="E29" s="457" t="s">
        <v>175</v>
      </c>
      <c r="F29" s="437"/>
      <c r="G29" s="437"/>
      <c r="H29" s="437"/>
      <c r="I29" s="437"/>
      <c r="J29" s="437"/>
      <c r="K29" s="438"/>
      <c r="L29" s="458">
        <v>10</v>
      </c>
      <c r="M29" s="459"/>
      <c r="N29" s="459"/>
      <c r="O29" s="459"/>
      <c r="P29" s="501"/>
      <c r="Q29" s="458">
        <v>1760</v>
      </c>
      <c r="R29" s="459"/>
      <c r="S29" s="459"/>
      <c r="T29" s="459"/>
      <c r="U29" s="459"/>
      <c r="V29" s="501"/>
      <c r="W29" s="556"/>
      <c r="X29" s="557"/>
      <c r="Y29" s="558"/>
      <c r="Z29" s="457" t="s">
        <v>176</v>
      </c>
      <c r="AA29" s="437"/>
      <c r="AB29" s="437"/>
      <c r="AC29" s="437"/>
      <c r="AD29" s="437"/>
      <c r="AE29" s="437"/>
      <c r="AF29" s="437"/>
      <c r="AG29" s="438"/>
      <c r="AH29" s="458">
        <v>85</v>
      </c>
      <c r="AI29" s="459"/>
      <c r="AJ29" s="459"/>
      <c r="AK29" s="459"/>
      <c r="AL29" s="501"/>
      <c r="AM29" s="458">
        <v>270640</v>
      </c>
      <c r="AN29" s="459"/>
      <c r="AO29" s="459"/>
      <c r="AP29" s="459"/>
      <c r="AQ29" s="459"/>
      <c r="AR29" s="501"/>
      <c r="AS29" s="458">
        <v>3184</v>
      </c>
      <c r="AT29" s="459"/>
      <c r="AU29" s="459"/>
      <c r="AV29" s="459"/>
      <c r="AW29" s="459"/>
      <c r="AX29" s="460"/>
      <c r="AY29" s="564"/>
      <c r="AZ29" s="565"/>
      <c r="BA29" s="565"/>
      <c r="BB29" s="566"/>
      <c r="BC29" s="441" t="s">
        <v>177</v>
      </c>
      <c r="BD29" s="442"/>
      <c r="BE29" s="442"/>
      <c r="BF29" s="442"/>
      <c r="BG29" s="442"/>
      <c r="BH29" s="442"/>
      <c r="BI29" s="442"/>
      <c r="BJ29" s="442"/>
      <c r="BK29" s="442"/>
      <c r="BL29" s="442"/>
      <c r="BM29" s="443"/>
      <c r="BN29" s="407">
        <v>71828</v>
      </c>
      <c r="BO29" s="408"/>
      <c r="BP29" s="408"/>
      <c r="BQ29" s="408"/>
      <c r="BR29" s="408"/>
      <c r="BS29" s="408"/>
      <c r="BT29" s="408"/>
      <c r="BU29" s="409"/>
      <c r="BV29" s="407">
        <v>54177</v>
      </c>
      <c r="BW29" s="408"/>
      <c r="BX29" s="408"/>
      <c r="BY29" s="408"/>
      <c r="BZ29" s="408"/>
      <c r="CA29" s="408"/>
      <c r="CB29" s="408"/>
      <c r="CC29" s="409"/>
      <c r="CD29" s="184"/>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
      <c r="A30" s="169"/>
      <c r="B30" s="579"/>
      <c r="C30" s="580"/>
      <c r="D30" s="581"/>
      <c r="E30" s="461"/>
      <c r="F30" s="462"/>
      <c r="G30" s="462"/>
      <c r="H30" s="462"/>
      <c r="I30" s="462"/>
      <c r="J30" s="462"/>
      <c r="K30" s="463"/>
      <c r="L30" s="571"/>
      <c r="M30" s="572"/>
      <c r="N30" s="572"/>
      <c r="O30" s="572"/>
      <c r="P30" s="573"/>
      <c r="Q30" s="571"/>
      <c r="R30" s="572"/>
      <c r="S30" s="572"/>
      <c r="T30" s="572"/>
      <c r="U30" s="572"/>
      <c r="V30" s="573"/>
      <c r="W30" s="574" t="s">
        <v>178</v>
      </c>
      <c r="X30" s="575"/>
      <c r="Y30" s="575"/>
      <c r="Z30" s="575"/>
      <c r="AA30" s="575"/>
      <c r="AB30" s="575"/>
      <c r="AC30" s="575"/>
      <c r="AD30" s="575"/>
      <c r="AE30" s="575"/>
      <c r="AF30" s="575"/>
      <c r="AG30" s="576"/>
      <c r="AH30" s="537">
        <v>95.5</v>
      </c>
      <c r="AI30" s="538"/>
      <c r="AJ30" s="538"/>
      <c r="AK30" s="538"/>
      <c r="AL30" s="538"/>
      <c r="AM30" s="538"/>
      <c r="AN30" s="538"/>
      <c r="AO30" s="538"/>
      <c r="AP30" s="538"/>
      <c r="AQ30" s="538"/>
      <c r="AR30" s="538"/>
      <c r="AS30" s="538"/>
      <c r="AT30" s="538"/>
      <c r="AU30" s="538"/>
      <c r="AV30" s="538"/>
      <c r="AW30" s="538"/>
      <c r="AX30" s="540"/>
      <c r="AY30" s="567"/>
      <c r="AZ30" s="568"/>
      <c r="BA30" s="568"/>
      <c r="BB30" s="569"/>
      <c r="BC30" s="526" t="s">
        <v>48</v>
      </c>
      <c r="BD30" s="527"/>
      <c r="BE30" s="527"/>
      <c r="BF30" s="527"/>
      <c r="BG30" s="527"/>
      <c r="BH30" s="527"/>
      <c r="BI30" s="527"/>
      <c r="BJ30" s="527"/>
      <c r="BK30" s="527"/>
      <c r="BL30" s="527"/>
      <c r="BM30" s="528"/>
      <c r="BN30" s="529">
        <v>338402</v>
      </c>
      <c r="BO30" s="530"/>
      <c r="BP30" s="530"/>
      <c r="BQ30" s="530"/>
      <c r="BR30" s="530"/>
      <c r="BS30" s="530"/>
      <c r="BT30" s="530"/>
      <c r="BU30" s="531"/>
      <c r="BV30" s="529">
        <v>290887</v>
      </c>
      <c r="BW30" s="530"/>
      <c r="BX30" s="530"/>
      <c r="BY30" s="530"/>
      <c r="BZ30" s="530"/>
      <c r="CA30" s="530"/>
      <c r="CB30" s="530"/>
      <c r="CC30" s="531"/>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15">
      <c r="A31" s="169"/>
      <c r="B31" s="191"/>
      <c r="DI31" s="192"/>
    </row>
    <row r="32" spans="1:113" ht="13.5" customHeight="1" x14ac:dyDescent="0.15">
      <c r="A32" s="169"/>
      <c r="B32" s="193"/>
      <c r="C32" s="570" t="s">
        <v>179</v>
      </c>
      <c r="D32" s="570"/>
      <c r="E32" s="570"/>
      <c r="F32" s="570"/>
      <c r="G32" s="570"/>
      <c r="H32" s="570"/>
      <c r="I32" s="570"/>
      <c r="J32" s="570"/>
      <c r="K32" s="570"/>
      <c r="L32" s="570"/>
      <c r="M32" s="570"/>
      <c r="N32" s="570"/>
      <c r="O32" s="570"/>
      <c r="P32" s="570"/>
      <c r="Q32" s="570"/>
      <c r="R32" s="570"/>
      <c r="S32" s="570"/>
      <c r="U32" s="411" t="s">
        <v>180</v>
      </c>
      <c r="V32" s="411"/>
      <c r="W32" s="411"/>
      <c r="X32" s="411"/>
      <c r="Y32" s="411"/>
      <c r="Z32" s="411"/>
      <c r="AA32" s="411"/>
      <c r="AB32" s="411"/>
      <c r="AC32" s="411"/>
      <c r="AD32" s="411"/>
      <c r="AE32" s="411"/>
      <c r="AF32" s="411"/>
      <c r="AG32" s="411"/>
      <c r="AH32" s="411"/>
      <c r="AI32" s="411"/>
      <c r="AJ32" s="411"/>
      <c r="AK32" s="411"/>
      <c r="AM32" s="411" t="s">
        <v>181</v>
      </c>
      <c r="AN32" s="411"/>
      <c r="AO32" s="411"/>
      <c r="AP32" s="411"/>
      <c r="AQ32" s="411"/>
      <c r="AR32" s="411"/>
      <c r="AS32" s="411"/>
      <c r="AT32" s="411"/>
      <c r="AU32" s="411"/>
      <c r="AV32" s="411"/>
      <c r="AW32" s="411"/>
      <c r="AX32" s="411"/>
      <c r="AY32" s="411"/>
      <c r="AZ32" s="411"/>
      <c r="BA32" s="411"/>
      <c r="BB32" s="411"/>
      <c r="BC32" s="411"/>
      <c r="BE32" s="411" t="s">
        <v>182</v>
      </c>
      <c r="BF32" s="411"/>
      <c r="BG32" s="411"/>
      <c r="BH32" s="411"/>
      <c r="BI32" s="411"/>
      <c r="BJ32" s="411"/>
      <c r="BK32" s="411"/>
      <c r="BL32" s="411"/>
      <c r="BM32" s="411"/>
      <c r="BN32" s="411"/>
      <c r="BO32" s="411"/>
      <c r="BP32" s="411"/>
      <c r="BQ32" s="411"/>
      <c r="BR32" s="411"/>
      <c r="BS32" s="411"/>
      <c r="BT32" s="411"/>
      <c r="BU32" s="411"/>
      <c r="BW32" s="411" t="s">
        <v>183</v>
      </c>
      <c r="BX32" s="411"/>
      <c r="BY32" s="411"/>
      <c r="BZ32" s="411"/>
      <c r="CA32" s="411"/>
      <c r="CB32" s="411"/>
      <c r="CC32" s="411"/>
      <c r="CD32" s="411"/>
      <c r="CE32" s="411"/>
      <c r="CF32" s="411"/>
      <c r="CG32" s="411"/>
      <c r="CH32" s="411"/>
      <c r="CI32" s="411"/>
      <c r="CJ32" s="411"/>
      <c r="CK32" s="411"/>
      <c r="CL32" s="411"/>
      <c r="CM32" s="411"/>
      <c r="CO32" s="411" t="s">
        <v>184</v>
      </c>
      <c r="CP32" s="411"/>
      <c r="CQ32" s="411"/>
      <c r="CR32" s="411"/>
      <c r="CS32" s="411"/>
      <c r="CT32" s="411"/>
      <c r="CU32" s="411"/>
      <c r="CV32" s="411"/>
      <c r="CW32" s="411"/>
      <c r="CX32" s="411"/>
      <c r="CY32" s="411"/>
      <c r="CZ32" s="411"/>
      <c r="DA32" s="411"/>
      <c r="DB32" s="411"/>
      <c r="DC32" s="411"/>
      <c r="DD32" s="411"/>
      <c r="DE32" s="411"/>
      <c r="DI32" s="192"/>
    </row>
    <row r="33" spans="1:113" ht="13.5" customHeight="1" x14ac:dyDescent="0.15">
      <c r="A33" s="169"/>
      <c r="B33" s="193"/>
      <c r="C33" s="431" t="s">
        <v>185</v>
      </c>
      <c r="D33" s="431"/>
      <c r="E33" s="396" t="s">
        <v>186</v>
      </c>
      <c r="F33" s="396"/>
      <c r="G33" s="396"/>
      <c r="H33" s="396"/>
      <c r="I33" s="396"/>
      <c r="J33" s="396"/>
      <c r="K33" s="396"/>
      <c r="L33" s="396"/>
      <c r="M33" s="396"/>
      <c r="N33" s="396"/>
      <c r="O33" s="396"/>
      <c r="P33" s="396"/>
      <c r="Q33" s="396"/>
      <c r="R33" s="396"/>
      <c r="S33" s="396"/>
      <c r="T33" s="194"/>
      <c r="U33" s="431" t="s">
        <v>185</v>
      </c>
      <c r="V33" s="431"/>
      <c r="W33" s="396" t="s">
        <v>186</v>
      </c>
      <c r="X33" s="396"/>
      <c r="Y33" s="396"/>
      <c r="Z33" s="396"/>
      <c r="AA33" s="396"/>
      <c r="AB33" s="396"/>
      <c r="AC33" s="396"/>
      <c r="AD33" s="396"/>
      <c r="AE33" s="396"/>
      <c r="AF33" s="396"/>
      <c r="AG33" s="396"/>
      <c r="AH33" s="396"/>
      <c r="AI33" s="396"/>
      <c r="AJ33" s="396"/>
      <c r="AK33" s="396"/>
      <c r="AL33" s="194"/>
      <c r="AM33" s="431" t="s">
        <v>185</v>
      </c>
      <c r="AN33" s="431"/>
      <c r="AO33" s="396" t="s">
        <v>186</v>
      </c>
      <c r="AP33" s="396"/>
      <c r="AQ33" s="396"/>
      <c r="AR33" s="396"/>
      <c r="AS33" s="396"/>
      <c r="AT33" s="396"/>
      <c r="AU33" s="396"/>
      <c r="AV33" s="396"/>
      <c r="AW33" s="396"/>
      <c r="AX33" s="396"/>
      <c r="AY33" s="396"/>
      <c r="AZ33" s="396"/>
      <c r="BA33" s="396"/>
      <c r="BB33" s="396"/>
      <c r="BC33" s="396"/>
      <c r="BD33" s="195"/>
      <c r="BE33" s="396" t="s">
        <v>187</v>
      </c>
      <c r="BF33" s="396"/>
      <c r="BG33" s="396" t="s">
        <v>188</v>
      </c>
      <c r="BH33" s="396"/>
      <c r="BI33" s="396"/>
      <c r="BJ33" s="396"/>
      <c r="BK33" s="396"/>
      <c r="BL33" s="396"/>
      <c r="BM33" s="396"/>
      <c r="BN33" s="396"/>
      <c r="BO33" s="396"/>
      <c r="BP33" s="396"/>
      <c r="BQ33" s="396"/>
      <c r="BR33" s="396"/>
      <c r="BS33" s="396"/>
      <c r="BT33" s="396"/>
      <c r="BU33" s="396"/>
      <c r="BV33" s="195"/>
      <c r="BW33" s="431" t="s">
        <v>187</v>
      </c>
      <c r="BX33" s="431"/>
      <c r="BY33" s="396" t="s">
        <v>189</v>
      </c>
      <c r="BZ33" s="396"/>
      <c r="CA33" s="396"/>
      <c r="CB33" s="396"/>
      <c r="CC33" s="396"/>
      <c r="CD33" s="396"/>
      <c r="CE33" s="396"/>
      <c r="CF33" s="396"/>
      <c r="CG33" s="396"/>
      <c r="CH33" s="396"/>
      <c r="CI33" s="396"/>
      <c r="CJ33" s="396"/>
      <c r="CK33" s="396"/>
      <c r="CL33" s="396"/>
      <c r="CM33" s="396"/>
      <c r="CN33" s="194"/>
      <c r="CO33" s="431" t="s">
        <v>185</v>
      </c>
      <c r="CP33" s="431"/>
      <c r="CQ33" s="396" t="s">
        <v>190</v>
      </c>
      <c r="CR33" s="396"/>
      <c r="CS33" s="396"/>
      <c r="CT33" s="396"/>
      <c r="CU33" s="396"/>
      <c r="CV33" s="396"/>
      <c r="CW33" s="396"/>
      <c r="CX33" s="396"/>
      <c r="CY33" s="396"/>
      <c r="CZ33" s="396"/>
      <c r="DA33" s="396"/>
      <c r="DB33" s="396"/>
      <c r="DC33" s="396"/>
      <c r="DD33" s="396"/>
      <c r="DE33" s="396"/>
      <c r="DF33" s="194"/>
      <c r="DG33" s="596" t="s">
        <v>191</v>
      </c>
      <c r="DH33" s="596"/>
      <c r="DI33" s="196"/>
    </row>
    <row r="34" spans="1:113" ht="32.25" customHeight="1" x14ac:dyDescent="0.15">
      <c r="A34" s="169"/>
      <c r="B34" s="193"/>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69"/>
      <c r="U34" s="597">
        <f>IF(W34="","",MAX(C34:D43)+1)</f>
        <v>3</v>
      </c>
      <c r="V34" s="597"/>
      <c r="W34" s="598" t="str">
        <f>IF('各会計、関係団体の財政状況及び健全化判断比率'!B28="","",'各会計、関係団体の財政状況及び健全化判断比率'!B28)</f>
        <v>国民健康保険事業会計</v>
      </c>
      <c r="X34" s="598"/>
      <c r="Y34" s="598"/>
      <c r="Z34" s="598"/>
      <c r="AA34" s="598"/>
      <c r="AB34" s="598"/>
      <c r="AC34" s="598"/>
      <c r="AD34" s="598"/>
      <c r="AE34" s="598"/>
      <c r="AF34" s="598"/>
      <c r="AG34" s="598"/>
      <c r="AH34" s="598"/>
      <c r="AI34" s="598"/>
      <c r="AJ34" s="598"/>
      <c r="AK34" s="598"/>
      <c r="AL34" s="169"/>
      <c r="AM34" s="597">
        <f>IF(AO34="","",MAX(C34:D43,U34:V43)+1)</f>
        <v>7</v>
      </c>
      <c r="AN34" s="597"/>
      <c r="AO34" s="598" t="str">
        <f>IF('各会計、関係団体の財政状況及び健全化判断比率'!B32="","",'各会計、関係団体の財政状況及び健全化判断比率'!B32)</f>
        <v>水道事業会計</v>
      </c>
      <c r="AP34" s="598"/>
      <c r="AQ34" s="598"/>
      <c r="AR34" s="598"/>
      <c r="AS34" s="598"/>
      <c r="AT34" s="598"/>
      <c r="AU34" s="598"/>
      <c r="AV34" s="598"/>
      <c r="AW34" s="598"/>
      <c r="AX34" s="598"/>
      <c r="AY34" s="598"/>
      <c r="AZ34" s="598"/>
      <c r="BA34" s="598"/>
      <c r="BB34" s="598"/>
      <c r="BC34" s="598"/>
      <c r="BD34" s="169"/>
      <c r="BE34" s="597">
        <f>IF(BG34="","",MAX(C34:D43,U34:V43,AM34:AN43)+1)</f>
        <v>9</v>
      </c>
      <c r="BF34" s="597"/>
      <c r="BG34" s="598" t="str">
        <f>IF('各会計、関係団体の財政状況及び健全化判断比率'!B34="","",'各会計、関係団体の財政状況及び健全化判断比率'!B34)</f>
        <v>公設地方卸売市場事業特別会計</v>
      </c>
      <c r="BH34" s="598"/>
      <c r="BI34" s="598"/>
      <c r="BJ34" s="598"/>
      <c r="BK34" s="598"/>
      <c r="BL34" s="598"/>
      <c r="BM34" s="598"/>
      <c r="BN34" s="598"/>
      <c r="BO34" s="598"/>
      <c r="BP34" s="598"/>
      <c r="BQ34" s="598"/>
      <c r="BR34" s="598"/>
      <c r="BS34" s="598"/>
      <c r="BT34" s="598"/>
      <c r="BU34" s="598"/>
      <c r="BV34" s="169"/>
      <c r="BW34" s="597">
        <f>IF(BY34="","",MAX(C34:D43,U34:V43,AM34:AN43,BE34:BF43)+1)</f>
        <v>11</v>
      </c>
      <c r="BX34" s="597"/>
      <c r="BY34" s="598" t="str">
        <f>IF('各会計、関係団体の財政状況及び健全化判断比率'!B68="","",'各会計、関係団体の財政状況及び健全化判断比率'!B68)</f>
        <v>南部檜山衛生処理組合</v>
      </c>
      <c r="BZ34" s="598"/>
      <c r="CA34" s="598"/>
      <c r="CB34" s="598"/>
      <c r="CC34" s="598"/>
      <c r="CD34" s="598"/>
      <c r="CE34" s="598"/>
      <c r="CF34" s="598"/>
      <c r="CG34" s="598"/>
      <c r="CH34" s="598"/>
      <c r="CI34" s="598"/>
      <c r="CJ34" s="598"/>
      <c r="CK34" s="598"/>
      <c r="CL34" s="598"/>
      <c r="CM34" s="598"/>
      <c r="CN34" s="169"/>
      <c r="CO34" s="597" t="str">
        <f>IF(CQ34="","",MAX(C34:D43,U34:V43,AM34:AN43,BE34:BF43,BW34:BX43)+1)</f>
        <v/>
      </c>
      <c r="CP34" s="597"/>
      <c r="CQ34" s="598" t="str">
        <f>IF('各会計、関係団体の財政状況及び健全化判断比率'!BS7="","",'各会計、関係団体の財政状況及び健全化判断比率'!BS7)</f>
        <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196"/>
    </row>
    <row r="35" spans="1:113" ht="32.25" customHeight="1" x14ac:dyDescent="0.15">
      <c r="A35" s="169"/>
      <c r="B35" s="193"/>
      <c r="C35" s="597">
        <f>IF(E35="","",C34+1)</f>
        <v>2</v>
      </c>
      <c r="D35" s="597"/>
      <c r="E35" s="598" t="str">
        <f>IF('各会計、関係団体の財政状況及び健全化判断比率'!B8="","",'各会計、関係団体の財政状況及び健全化判断比率'!B8)</f>
        <v>奨学金会計</v>
      </c>
      <c r="F35" s="598"/>
      <c r="G35" s="598"/>
      <c r="H35" s="598"/>
      <c r="I35" s="598"/>
      <c r="J35" s="598"/>
      <c r="K35" s="598"/>
      <c r="L35" s="598"/>
      <c r="M35" s="598"/>
      <c r="N35" s="598"/>
      <c r="O35" s="598"/>
      <c r="P35" s="598"/>
      <c r="Q35" s="598"/>
      <c r="R35" s="598"/>
      <c r="S35" s="598"/>
      <c r="T35" s="169"/>
      <c r="U35" s="597">
        <f>IF(W35="","",U34+1)</f>
        <v>4</v>
      </c>
      <c r="V35" s="597"/>
      <c r="W35" s="598" t="str">
        <f>IF('各会計、関係団体の財政状況及び健全化判断比率'!B29="","",'各会計、関係団体の財政状況及び健全化判断比率'!B29)</f>
        <v>後期高齢者医療事業会計</v>
      </c>
      <c r="X35" s="598"/>
      <c r="Y35" s="598"/>
      <c r="Z35" s="598"/>
      <c r="AA35" s="598"/>
      <c r="AB35" s="598"/>
      <c r="AC35" s="598"/>
      <c r="AD35" s="598"/>
      <c r="AE35" s="598"/>
      <c r="AF35" s="598"/>
      <c r="AG35" s="598"/>
      <c r="AH35" s="598"/>
      <c r="AI35" s="598"/>
      <c r="AJ35" s="598"/>
      <c r="AK35" s="598"/>
      <c r="AL35" s="169"/>
      <c r="AM35" s="597">
        <f t="shared" ref="AM35:AM43" si="0">IF(AO35="","",AM34+1)</f>
        <v>8</v>
      </c>
      <c r="AN35" s="597"/>
      <c r="AO35" s="598" t="str">
        <f>IF('各会計、関係団体の財政状況及び健全化判断比率'!B33="","",'各会計、関係団体の財政状況及び健全化判断比率'!B33)</f>
        <v>公共下水道事業会計</v>
      </c>
      <c r="AP35" s="598"/>
      <c r="AQ35" s="598"/>
      <c r="AR35" s="598"/>
      <c r="AS35" s="598"/>
      <c r="AT35" s="598"/>
      <c r="AU35" s="598"/>
      <c r="AV35" s="598"/>
      <c r="AW35" s="598"/>
      <c r="AX35" s="598"/>
      <c r="AY35" s="598"/>
      <c r="AZ35" s="598"/>
      <c r="BA35" s="598"/>
      <c r="BB35" s="598"/>
      <c r="BC35" s="598"/>
      <c r="BD35" s="169"/>
      <c r="BE35" s="597">
        <f t="shared" ref="BE35:BE43" si="1">IF(BG35="","",BE34+1)</f>
        <v>10</v>
      </c>
      <c r="BF35" s="597"/>
      <c r="BG35" s="598" t="str">
        <f>IF('各会計、関係団体の財政状況及び健全化判断比率'!B35="","",'各会計、関係団体の財政状況及び健全化判断比率'!B35)</f>
        <v>港湾整備事業特別会計</v>
      </c>
      <c r="BH35" s="598"/>
      <c r="BI35" s="598"/>
      <c r="BJ35" s="598"/>
      <c r="BK35" s="598"/>
      <c r="BL35" s="598"/>
      <c r="BM35" s="598"/>
      <c r="BN35" s="598"/>
      <c r="BO35" s="598"/>
      <c r="BP35" s="598"/>
      <c r="BQ35" s="598"/>
      <c r="BR35" s="598"/>
      <c r="BS35" s="598"/>
      <c r="BT35" s="598"/>
      <c r="BU35" s="598"/>
      <c r="BV35" s="169"/>
      <c r="BW35" s="597">
        <f t="shared" ref="BW35:BW43" si="2">IF(BY35="","",BW34+1)</f>
        <v>12</v>
      </c>
      <c r="BX35" s="597"/>
      <c r="BY35" s="598" t="str">
        <f>IF('各会計、関係団体の財政状況及び健全化判断比率'!B69="","",'各会計、関係団体の財政状況及び健全化判断比率'!B69)</f>
        <v>江差町・上ノ国町学校給食組合</v>
      </c>
      <c r="BZ35" s="598"/>
      <c r="CA35" s="598"/>
      <c r="CB35" s="598"/>
      <c r="CC35" s="598"/>
      <c r="CD35" s="598"/>
      <c r="CE35" s="598"/>
      <c r="CF35" s="598"/>
      <c r="CG35" s="598"/>
      <c r="CH35" s="598"/>
      <c r="CI35" s="598"/>
      <c r="CJ35" s="598"/>
      <c r="CK35" s="598"/>
      <c r="CL35" s="598"/>
      <c r="CM35" s="598"/>
      <c r="CN35" s="169"/>
      <c r="CO35" s="597" t="str">
        <f t="shared" ref="CO35:CO43" si="3">IF(CQ35="","",CO34+1)</f>
        <v/>
      </c>
      <c r="CP35" s="597"/>
      <c r="CQ35" s="598" t="str">
        <f>IF('各会計、関係団体の財政状況及び健全化判断比率'!BS8="","",'各会計、関係団体の財政状況及び健全化判断比率'!BS8)</f>
        <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196"/>
    </row>
    <row r="36" spans="1:113" ht="32.25" customHeight="1" x14ac:dyDescent="0.15">
      <c r="A36" s="169"/>
      <c r="B36" s="193"/>
      <c r="C36" s="597" t="str">
        <f>IF(E36="","",C35+1)</f>
        <v/>
      </c>
      <c r="D36" s="597"/>
      <c r="E36" s="598" t="str">
        <f>IF('各会計、関係団体の財政状況及び健全化判断比率'!B9="","",'各会計、関係団体の財政状況及び健全化判断比率'!B9)</f>
        <v/>
      </c>
      <c r="F36" s="598"/>
      <c r="G36" s="598"/>
      <c r="H36" s="598"/>
      <c r="I36" s="598"/>
      <c r="J36" s="598"/>
      <c r="K36" s="598"/>
      <c r="L36" s="598"/>
      <c r="M36" s="598"/>
      <c r="N36" s="598"/>
      <c r="O36" s="598"/>
      <c r="P36" s="598"/>
      <c r="Q36" s="598"/>
      <c r="R36" s="598"/>
      <c r="S36" s="598"/>
      <c r="T36" s="169"/>
      <c r="U36" s="597">
        <f t="shared" ref="U36:U43" si="4">IF(W36="","",U35+1)</f>
        <v>5</v>
      </c>
      <c r="V36" s="597"/>
      <c r="W36" s="598" t="str">
        <f>IF('各会計、関係団体の財政状況及び健全化判断比率'!B30="","",'各会計、関係団体の財政状況及び健全化判断比率'!B30)</f>
        <v>介護保険事業会計</v>
      </c>
      <c r="X36" s="598"/>
      <c r="Y36" s="598"/>
      <c r="Z36" s="598"/>
      <c r="AA36" s="598"/>
      <c r="AB36" s="598"/>
      <c r="AC36" s="598"/>
      <c r="AD36" s="598"/>
      <c r="AE36" s="598"/>
      <c r="AF36" s="598"/>
      <c r="AG36" s="598"/>
      <c r="AH36" s="598"/>
      <c r="AI36" s="598"/>
      <c r="AJ36" s="598"/>
      <c r="AK36" s="598"/>
      <c r="AL36" s="169"/>
      <c r="AM36" s="597" t="str">
        <f t="shared" si="0"/>
        <v/>
      </c>
      <c r="AN36" s="597"/>
      <c r="AO36" s="598"/>
      <c r="AP36" s="598"/>
      <c r="AQ36" s="598"/>
      <c r="AR36" s="598"/>
      <c r="AS36" s="598"/>
      <c r="AT36" s="598"/>
      <c r="AU36" s="598"/>
      <c r="AV36" s="598"/>
      <c r="AW36" s="598"/>
      <c r="AX36" s="598"/>
      <c r="AY36" s="598"/>
      <c r="AZ36" s="598"/>
      <c r="BA36" s="598"/>
      <c r="BB36" s="598"/>
      <c r="BC36" s="598"/>
      <c r="BD36" s="169"/>
      <c r="BE36" s="597" t="str">
        <f t="shared" si="1"/>
        <v/>
      </c>
      <c r="BF36" s="597"/>
      <c r="BG36" s="598"/>
      <c r="BH36" s="598"/>
      <c r="BI36" s="598"/>
      <c r="BJ36" s="598"/>
      <c r="BK36" s="598"/>
      <c r="BL36" s="598"/>
      <c r="BM36" s="598"/>
      <c r="BN36" s="598"/>
      <c r="BO36" s="598"/>
      <c r="BP36" s="598"/>
      <c r="BQ36" s="598"/>
      <c r="BR36" s="598"/>
      <c r="BS36" s="598"/>
      <c r="BT36" s="598"/>
      <c r="BU36" s="598"/>
      <c r="BV36" s="169"/>
      <c r="BW36" s="597">
        <f t="shared" si="2"/>
        <v>13</v>
      </c>
      <c r="BX36" s="597"/>
      <c r="BY36" s="598" t="str">
        <f>IF('各会計、関係団体の財政状況及び健全化判断比率'!B70="","",'各会計、関係団体の財政状況及び健全化判断比率'!B70)</f>
        <v>檜山広域行政組合</v>
      </c>
      <c r="BZ36" s="598"/>
      <c r="CA36" s="598"/>
      <c r="CB36" s="598"/>
      <c r="CC36" s="598"/>
      <c r="CD36" s="598"/>
      <c r="CE36" s="598"/>
      <c r="CF36" s="598"/>
      <c r="CG36" s="598"/>
      <c r="CH36" s="598"/>
      <c r="CI36" s="598"/>
      <c r="CJ36" s="598"/>
      <c r="CK36" s="598"/>
      <c r="CL36" s="598"/>
      <c r="CM36" s="598"/>
      <c r="CN36" s="169"/>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196"/>
    </row>
    <row r="37" spans="1:113" ht="32.25" customHeight="1" x14ac:dyDescent="0.15">
      <c r="A37" s="169"/>
      <c r="B37" s="193"/>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69"/>
      <c r="U37" s="597">
        <f t="shared" si="4"/>
        <v>6</v>
      </c>
      <c r="V37" s="597"/>
      <c r="W37" s="598" t="str">
        <f>IF('各会計、関係団体の財政状況及び健全化判断比率'!B31="","",'各会計、関係団体の財政状況及び健全化判断比率'!B31)</f>
        <v>介護サービス事業会計</v>
      </c>
      <c r="X37" s="598"/>
      <c r="Y37" s="598"/>
      <c r="Z37" s="598"/>
      <c r="AA37" s="598"/>
      <c r="AB37" s="598"/>
      <c r="AC37" s="598"/>
      <c r="AD37" s="598"/>
      <c r="AE37" s="598"/>
      <c r="AF37" s="598"/>
      <c r="AG37" s="598"/>
      <c r="AH37" s="598"/>
      <c r="AI37" s="598"/>
      <c r="AJ37" s="598"/>
      <c r="AK37" s="598"/>
      <c r="AL37" s="169"/>
      <c r="AM37" s="597" t="str">
        <f t="shared" si="0"/>
        <v/>
      </c>
      <c r="AN37" s="597"/>
      <c r="AO37" s="598"/>
      <c r="AP37" s="598"/>
      <c r="AQ37" s="598"/>
      <c r="AR37" s="598"/>
      <c r="AS37" s="598"/>
      <c r="AT37" s="598"/>
      <c r="AU37" s="598"/>
      <c r="AV37" s="598"/>
      <c r="AW37" s="598"/>
      <c r="AX37" s="598"/>
      <c r="AY37" s="598"/>
      <c r="AZ37" s="598"/>
      <c r="BA37" s="598"/>
      <c r="BB37" s="598"/>
      <c r="BC37" s="598"/>
      <c r="BD37" s="169"/>
      <c r="BE37" s="597" t="str">
        <f t="shared" si="1"/>
        <v/>
      </c>
      <c r="BF37" s="597"/>
      <c r="BG37" s="598"/>
      <c r="BH37" s="598"/>
      <c r="BI37" s="598"/>
      <c r="BJ37" s="598"/>
      <c r="BK37" s="598"/>
      <c r="BL37" s="598"/>
      <c r="BM37" s="598"/>
      <c r="BN37" s="598"/>
      <c r="BO37" s="598"/>
      <c r="BP37" s="598"/>
      <c r="BQ37" s="598"/>
      <c r="BR37" s="598"/>
      <c r="BS37" s="598"/>
      <c r="BT37" s="598"/>
      <c r="BU37" s="598"/>
      <c r="BV37" s="169"/>
      <c r="BW37" s="597">
        <f t="shared" si="2"/>
        <v>14</v>
      </c>
      <c r="BX37" s="597"/>
      <c r="BY37" s="598" t="str">
        <f>IF('各会計、関係団体の財政状況及び健全化判断比率'!B71="","",'各会計、関係団体の財政状況及び健全化判断比率'!B71)</f>
        <v>渡島・檜山地方税滞納整理機構</v>
      </c>
      <c r="BZ37" s="598"/>
      <c r="CA37" s="598"/>
      <c r="CB37" s="598"/>
      <c r="CC37" s="598"/>
      <c r="CD37" s="598"/>
      <c r="CE37" s="598"/>
      <c r="CF37" s="598"/>
      <c r="CG37" s="598"/>
      <c r="CH37" s="598"/>
      <c r="CI37" s="598"/>
      <c r="CJ37" s="598"/>
      <c r="CK37" s="598"/>
      <c r="CL37" s="598"/>
      <c r="CM37" s="598"/>
      <c r="CN37" s="169"/>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196"/>
    </row>
    <row r="38" spans="1:113" ht="32.25" customHeight="1" x14ac:dyDescent="0.15">
      <c r="A38" s="169"/>
      <c r="B38" s="193"/>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69"/>
      <c r="U38" s="597" t="str">
        <f t="shared" si="4"/>
        <v/>
      </c>
      <c r="V38" s="597"/>
      <c r="W38" s="598"/>
      <c r="X38" s="598"/>
      <c r="Y38" s="598"/>
      <c r="Z38" s="598"/>
      <c r="AA38" s="598"/>
      <c r="AB38" s="598"/>
      <c r="AC38" s="598"/>
      <c r="AD38" s="598"/>
      <c r="AE38" s="598"/>
      <c r="AF38" s="598"/>
      <c r="AG38" s="598"/>
      <c r="AH38" s="598"/>
      <c r="AI38" s="598"/>
      <c r="AJ38" s="598"/>
      <c r="AK38" s="598"/>
      <c r="AL38" s="169"/>
      <c r="AM38" s="597" t="str">
        <f t="shared" si="0"/>
        <v/>
      </c>
      <c r="AN38" s="597"/>
      <c r="AO38" s="598"/>
      <c r="AP38" s="598"/>
      <c r="AQ38" s="598"/>
      <c r="AR38" s="598"/>
      <c r="AS38" s="598"/>
      <c r="AT38" s="598"/>
      <c r="AU38" s="598"/>
      <c r="AV38" s="598"/>
      <c r="AW38" s="598"/>
      <c r="AX38" s="598"/>
      <c r="AY38" s="598"/>
      <c r="AZ38" s="598"/>
      <c r="BA38" s="598"/>
      <c r="BB38" s="598"/>
      <c r="BC38" s="598"/>
      <c r="BD38" s="169"/>
      <c r="BE38" s="597" t="str">
        <f t="shared" si="1"/>
        <v/>
      </c>
      <c r="BF38" s="597"/>
      <c r="BG38" s="598"/>
      <c r="BH38" s="598"/>
      <c r="BI38" s="598"/>
      <c r="BJ38" s="598"/>
      <c r="BK38" s="598"/>
      <c r="BL38" s="598"/>
      <c r="BM38" s="598"/>
      <c r="BN38" s="598"/>
      <c r="BO38" s="598"/>
      <c r="BP38" s="598"/>
      <c r="BQ38" s="598"/>
      <c r="BR38" s="598"/>
      <c r="BS38" s="598"/>
      <c r="BT38" s="598"/>
      <c r="BU38" s="598"/>
      <c r="BV38" s="169"/>
      <c r="BW38" s="597" t="str">
        <f t="shared" si="2"/>
        <v/>
      </c>
      <c r="BX38" s="597"/>
      <c r="BY38" s="598" t="str">
        <f>IF('各会計、関係団体の財政状況及び健全化判断比率'!B72="","",'各会計、関係団体の財政状況及び健全化判断比率'!B72)</f>
        <v/>
      </c>
      <c r="BZ38" s="598"/>
      <c r="CA38" s="598"/>
      <c r="CB38" s="598"/>
      <c r="CC38" s="598"/>
      <c r="CD38" s="598"/>
      <c r="CE38" s="598"/>
      <c r="CF38" s="598"/>
      <c r="CG38" s="598"/>
      <c r="CH38" s="598"/>
      <c r="CI38" s="598"/>
      <c r="CJ38" s="598"/>
      <c r="CK38" s="598"/>
      <c r="CL38" s="598"/>
      <c r="CM38" s="598"/>
      <c r="CN38" s="169"/>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196"/>
    </row>
    <row r="39" spans="1:113" ht="32.25" customHeight="1" x14ac:dyDescent="0.15">
      <c r="A39" s="169"/>
      <c r="B39" s="193"/>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69"/>
      <c r="U39" s="597" t="str">
        <f t="shared" si="4"/>
        <v/>
      </c>
      <c r="V39" s="597"/>
      <c r="W39" s="598"/>
      <c r="X39" s="598"/>
      <c r="Y39" s="598"/>
      <c r="Z39" s="598"/>
      <c r="AA39" s="598"/>
      <c r="AB39" s="598"/>
      <c r="AC39" s="598"/>
      <c r="AD39" s="598"/>
      <c r="AE39" s="598"/>
      <c r="AF39" s="598"/>
      <c r="AG39" s="598"/>
      <c r="AH39" s="598"/>
      <c r="AI39" s="598"/>
      <c r="AJ39" s="598"/>
      <c r="AK39" s="598"/>
      <c r="AL39" s="169"/>
      <c r="AM39" s="597" t="str">
        <f t="shared" si="0"/>
        <v/>
      </c>
      <c r="AN39" s="597"/>
      <c r="AO39" s="598"/>
      <c r="AP39" s="598"/>
      <c r="AQ39" s="598"/>
      <c r="AR39" s="598"/>
      <c r="AS39" s="598"/>
      <c r="AT39" s="598"/>
      <c r="AU39" s="598"/>
      <c r="AV39" s="598"/>
      <c r="AW39" s="598"/>
      <c r="AX39" s="598"/>
      <c r="AY39" s="598"/>
      <c r="AZ39" s="598"/>
      <c r="BA39" s="598"/>
      <c r="BB39" s="598"/>
      <c r="BC39" s="598"/>
      <c r="BD39" s="169"/>
      <c r="BE39" s="597" t="str">
        <f t="shared" si="1"/>
        <v/>
      </c>
      <c r="BF39" s="597"/>
      <c r="BG39" s="598"/>
      <c r="BH39" s="598"/>
      <c r="BI39" s="598"/>
      <c r="BJ39" s="598"/>
      <c r="BK39" s="598"/>
      <c r="BL39" s="598"/>
      <c r="BM39" s="598"/>
      <c r="BN39" s="598"/>
      <c r="BO39" s="598"/>
      <c r="BP39" s="598"/>
      <c r="BQ39" s="598"/>
      <c r="BR39" s="598"/>
      <c r="BS39" s="598"/>
      <c r="BT39" s="598"/>
      <c r="BU39" s="598"/>
      <c r="BV39" s="169"/>
      <c r="BW39" s="597" t="str">
        <f t="shared" si="2"/>
        <v/>
      </c>
      <c r="BX39" s="597"/>
      <c r="BY39" s="598" t="str">
        <f>IF('各会計、関係団体の財政状況及び健全化判断比率'!B73="","",'各会計、関係団体の財政状況及び健全化判断比率'!B73)</f>
        <v/>
      </c>
      <c r="BZ39" s="598"/>
      <c r="CA39" s="598"/>
      <c r="CB39" s="598"/>
      <c r="CC39" s="598"/>
      <c r="CD39" s="598"/>
      <c r="CE39" s="598"/>
      <c r="CF39" s="598"/>
      <c r="CG39" s="598"/>
      <c r="CH39" s="598"/>
      <c r="CI39" s="598"/>
      <c r="CJ39" s="598"/>
      <c r="CK39" s="598"/>
      <c r="CL39" s="598"/>
      <c r="CM39" s="598"/>
      <c r="CN39" s="169"/>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196"/>
    </row>
    <row r="40" spans="1:113" ht="32.25" customHeight="1" x14ac:dyDescent="0.15">
      <c r="A40" s="169"/>
      <c r="B40" s="193"/>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69"/>
      <c r="U40" s="597" t="str">
        <f t="shared" si="4"/>
        <v/>
      </c>
      <c r="V40" s="597"/>
      <c r="W40" s="598"/>
      <c r="X40" s="598"/>
      <c r="Y40" s="598"/>
      <c r="Z40" s="598"/>
      <c r="AA40" s="598"/>
      <c r="AB40" s="598"/>
      <c r="AC40" s="598"/>
      <c r="AD40" s="598"/>
      <c r="AE40" s="598"/>
      <c r="AF40" s="598"/>
      <c r="AG40" s="598"/>
      <c r="AH40" s="598"/>
      <c r="AI40" s="598"/>
      <c r="AJ40" s="598"/>
      <c r="AK40" s="598"/>
      <c r="AL40" s="169"/>
      <c r="AM40" s="597" t="str">
        <f t="shared" si="0"/>
        <v/>
      </c>
      <c r="AN40" s="597"/>
      <c r="AO40" s="598"/>
      <c r="AP40" s="598"/>
      <c r="AQ40" s="598"/>
      <c r="AR40" s="598"/>
      <c r="AS40" s="598"/>
      <c r="AT40" s="598"/>
      <c r="AU40" s="598"/>
      <c r="AV40" s="598"/>
      <c r="AW40" s="598"/>
      <c r="AX40" s="598"/>
      <c r="AY40" s="598"/>
      <c r="AZ40" s="598"/>
      <c r="BA40" s="598"/>
      <c r="BB40" s="598"/>
      <c r="BC40" s="598"/>
      <c r="BD40" s="169"/>
      <c r="BE40" s="597" t="str">
        <f t="shared" si="1"/>
        <v/>
      </c>
      <c r="BF40" s="597"/>
      <c r="BG40" s="598"/>
      <c r="BH40" s="598"/>
      <c r="BI40" s="598"/>
      <c r="BJ40" s="598"/>
      <c r="BK40" s="598"/>
      <c r="BL40" s="598"/>
      <c r="BM40" s="598"/>
      <c r="BN40" s="598"/>
      <c r="BO40" s="598"/>
      <c r="BP40" s="598"/>
      <c r="BQ40" s="598"/>
      <c r="BR40" s="598"/>
      <c r="BS40" s="598"/>
      <c r="BT40" s="598"/>
      <c r="BU40" s="598"/>
      <c r="BV40" s="169"/>
      <c r="BW40" s="597" t="str">
        <f t="shared" si="2"/>
        <v/>
      </c>
      <c r="BX40" s="597"/>
      <c r="BY40" s="598" t="str">
        <f>IF('各会計、関係団体の財政状況及び健全化判断比率'!B74="","",'各会計、関係団体の財政状況及び健全化判断比率'!B74)</f>
        <v/>
      </c>
      <c r="BZ40" s="598"/>
      <c r="CA40" s="598"/>
      <c r="CB40" s="598"/>
      <c r="CC40" s="598"/>
      <c r="CD40" s="598"/>
      <c r="CE40" s="598"/>
      <c r="CF40" s="598"/>
      <c r="CG40" s="598"/>
      <c r="CH40" s="598"/>
      <c r="CI40" s="598"/>
      <c r="CJ40" s="598"/>
      <c r="CK40" s="598"/>
      <c r="CL40" s="598"/>
      <c r="CM40" s="598"/>
      <c r="CN40" s="169"/>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196"/>
    </row>
    <row r="41" spans="1:113" ht="32.25" customHeight="1" x14ac:dyDescent="0.15">
      <c r="A41" s="169"/>
      <c r="B41" s="193"/>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69"/>
      <c r="U41" s="597" t="str">
        <f t="shared" si="4"/>
        <v/>
      </c>
      <c r="V41" s="597"/>
      <c r="W41" s="598"/>
      <c r="X41" s="598"/>
      <c r="Y41" s="598"/>
      <c r="Z41" s="598"/>
      <c r="AA41" s="598"/>
      <c r="AB41" s="598"/>
      <c r="AC41" s="598"/>
      <c r="AD41" s="598"/>
      <c r="AE41" s="598"/>
      <c r="AF41" s="598"/>
      <c r="AG41" s="598"/>
      <c r="AH41" s="598"/>
      <c r="AI41" s="598"/>
      <c r="AJ41" s="598"/>
      <c r="AK41" s="598"/>
      <c r="AL41" s="169"/>
      <c r="AM41" s="597" t="str">
        <f t="shared" si="0"/>
        <v/>
      </c>
      <c r="AN41" s="597"/>
      <c r="AO41" s="598"/>
      <c r="AP41" s="598"/>
      <c r="AQ41" s="598"/>
      <c r="AR41" s="598"/>
      <c r="AS41" s="598"/>
      <c r="AT41" s="598"/>
      <c r="AU41" s="598"/>
      <c r="AV41" s="598"/>
      <c r="AW41" s="598"/>
      <c r="AX41" s="598"/>
      <c r="AY41" s="598"/>
      <c r="AZ41" s="598"/>
      <c r="BA41" s="598"/>
      <c r="BB41" s="598"/>
      <c r="BC41" s="598"/>
      <c r="BD41" s="169"/>
      <c r="BE41" s="597" t="str">
        <f t="shared" si="1"/>
        <v/>
      </c>
      <c r="BF41" s="597"/>
      <c r="BG41" s="598"/>
      <c r="BH41" s="598"/>
      <c r="BI41" s="598"/>
      <c r="BJ41" s="598"/>
      <c r="BK41" s="598"/>
      <c r="BL41" s="598"/>
      <c r="BM41" s="598"/>
      <c r="BN41" s="598"/>
      <c r="BO41" s="598"/>
      <c r="BP41" s="598"/>
      <c r="BQ41" s="598"/>
      <c r="BR41" s="598"/>
      <c r="BS41" s="598"/>
      <c r="BT41" s="598"/>
      <c r="BU41" s="598"/>
      <c r="BV41" s="169"/>
      <c r="BW41" s="597" t="str">
        <f t="shared" si="2"/>
        <v/>
      </c>
      <c r="BX41" s="597"/>
      <c r="BY41" s="598" t="str">
        <f>IF('各会計、関係団体の財政状況及び健全化判断比率'!B75="","",'各会計、関係団体の財政状況及び健全化判断比率'!B75)</f>
        <v/>
      </c>
      <c r="BZ41" s="598"/>
      <c r="CA41" s="598"/>
      <c r="CB41" s="598"/>
      <c r="CC41" s="598"/>
      <c r="CD41" s="598"/>
      <c r="CE41" s="598"/>
      <c r="CF41" s="598"/>
      <c r="CG41" s="598"/>
      <c r="CH41" s="598"/>
      <c r="CI41" s="598"/>
      <c r="CJ41" s="598"/>
      <c r="CK41" s="598"/>
      <c r="CL41" s="598"/>
      <c r="CM41" s="598"/>
      <c r="CN41" s="169"/>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196"/>
    </row>
    <row r="42" spans="1:113" ht="32.25" customHeight="1" x14ac:dyDescent="0.15">
      <c r="B42" s="193"/>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69"/>
      <c r="U42" s="597" t="str">
        <f t="shared" si="4"/>
        <v/>
      </c>
      <c r="V42" s="597"/>
      <c r="W42" s="598"/>
      <c r="X42" s="598"/>
      <c r="Y42" s="598"/>
      <c r="Z42" s="598"/>
      <c r="AA42" s="598"/>
      <c r="AB42" s="598"/>
      <c r="AC42" s="598"/>
      <c r="AD42" s="598"/>
      <c r="AE42" s="598"/>
      <c r="AF42" s="598"/>
      <c r="AG42" s="598"/>
      <c r="AH42" s="598"/>
      <c r="AI42" s="598"/>
      <c r="AJ42" s="598"/>
      <c r="AK42" s="598"/>
      <c r="AL42" s="169"/>
      <c r="AM42" s="597" t="str">
        <f t="shared" si="0"/>
        <v/>
      </c>
      <c r="AN42" s="597"/>
      <c r="AO42" s="598"/>
      <c r="AP42" s="598"/>
      <c r="AQ42" s="598"/>
      <c r="AR42" s="598"/>
      <c r="AS42" s="598"/>
      <c r="AT42" s="598"/>
      <c r="AU42" s="598"/>
      <c r="AV42" s="598"/>
      <c r="AW42" s="598"/>
      <c r="AX42" s="598"/>
      <c r="AY42" s="598"/>
      <c r="AZ42" s="598"/>
      <c r="BA42" s="598"/>
      <c r="BB42" s="598"/>
      <c r="BC42" s="598"/>
      <c r="BD42" s="169"/>
      <c r="BE42" s="597" t="str">
        <f t="shared" si="1"/>
        <v/>
      </c>
      <c r="BF42" s="597"/>
      <c r="BG42" s="598"/>
      <c r="BH42" s="598"/>
      <c r="BI42" s="598"/>
      <c r="BJ42" s="598"/>
      <c r="BK42" s="598"/>
      <c r="BL42" s="598"/>
      <c r="BM42" s="598"/>
      <c r="BN42" s="598"/>
      <c r="BO42" s="598"/>
      <c r="BP42" s="598"/>
      <c r="BQ42" s="598"/>
      <c r="BR42" s="598"/>
      <c r="BS42" s="598"/>
      <c r="BT42" s="598"/>
      <c r="BU42" s="598"/>
      <c r="BV42" s="169"/>
      <c r="BW42" s="597" t="str">
        <f t="shared" si="2"/>
        <v/>
      </c>
      <c r="BX42" s="597"/>
      <c r="BY42" s="598" t="str">
        <f>IF('各会計、関係団体の財政状況及び健全化判断比率'!B76="","",'各会計、関係団体の財政状況及び健全化判断比率'!B76)</f>
        <v/>
      </c>
      <c r="BZ42" s="598"/>
      <c r="CA42" s="598"/>
      <c r="CB42" s="598"/>
      <c r="CC42" s="598"/>
      <c r="CD42" s="598"/>
      <c r="CE42" s="598"/>
      <c r="CF42" s="598"/>
      <c r="CG42" s="598"/>
      <c r="CH42" s="598"/>
      <c r="CI42" s="598"/>
      <c r="CJ42" s="598"/>
      <c r="CK42" s="598"/>
      <c r="CL42" s="598"/>
      <c r="CM42" s="598"/>
      <c r="CN42" s="169"/>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196"/>
    </row>
    <row r="43" spans="1:113" ht="32.25" customHeight="1" x14ac:dyDescent="0.15">
      <c r="B43" s="193"/>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69"/>
      <c r="U43" s="597" t="str">
        <f t="shared" si="4"/>
        <v/>
      </c>
      <c r="V43" s="597"/>
      <c r="W43" s="598"/>
      <c r="X43" s="598"/>
      <c r="Y43" s="598"/>
      <c r="Z43" s="598"/>
      <c r="AA43" s="598"/>
      <c r="AB43" s="598"/>
      <c r="AC43" s="598"/>
      <c r="AD43" s="598"/>
      <c r="AE43" s="598"/>
      <c r="AF43" s="598"/>
      <c r="AG43" s="598"/>
      <c r="AH43" s="598"/>
      <c r="AI43" s="598"/>
      <c r="AJ43" s="598"/>
      <c r="AK43" s="598"/>
      <c r="AL43" s="169"/>
      <c r="AM43" s="597" t="str">
        <f t="shared" si="0"/>
        <v/>
      </c>
      <c r="AN43" s="597"/>
      <c r="AO43" s="598"/>
      <c r="AP43" s="598"/>
      <c r="AQ43" s="598"/>
      <c r="AR43" s="598"/>
      <c r="AS43" s="598"/>
      <c r="AT43" s="598"/>
      <c r="AU43" s="598"/>
      <c r="AV43" s="598"/>
      <c r="AW43" s="598"/>
      <c r="AX43" s="598"/>
      <c r="AY43" s="598"/>
      <c r="AZ43" s="598"/>
      <c r="BA43" s="598"/>
      <c r="BB43" s="598"/>
      <c r="BC43" s="598"/>
      <c r="BD43" s="169"/>
      <c r="BE43" s="597" t="str">
        <f t="shared" si="1"/>
        <v/>
      </c>
      <c r="BF43" s="597"/>
      <c r="BG43" s="598"/>
      <c r="BH43" s="598"/>
      <c r="BI43" s="598"/>
      <c r="BJ43" s="598"/>
      <c r="BK43" s="598"/>
      <c r="BL43" s="598"/>
      <c r="BM43" s="598"/>
      <c r="BN43" s="598"/>
      <c r="BO43" s="598"/>
      <c r="BP43" s="598"/>
      <c r="BQ43" s="598"/>
      <c r="BR43" s="598"/>
      <c r="BS43" s="598"/>
      <c r="BT43" s="598"/>
      <c r="BU43" s="598"/>
      <c r="BV43" s="169"/>
      <c r="BW43" s="597" t="str">
        <f t="shared" si="2"/>
        <v/>
      </c>
      <c r="BX43" s="597"/>
      <c r="BY43" s="598" t="str">
        <f>IF('各会計、関係団体の財政状況及び健全化判断比率'!B77="","",'各会計、関係団体の財政状況及び健全化判断比率'!B77)</f>
        <v/>
      </c>
      <c r="BZ43" s="598"/>
      <c r="CA43" s="598"/>
      <c r="CB43" s="598"/>
      <c r="CC43" s="598"/>
      <c r="CD43" s="598"/>
      <c r="CE43" s="598"/>
      <c r="CF43" s="598"/>
      <c r="CG43" s="598"/>
      <c r="CH43" s="598"/>
      <c r="CI43" s="598"/>
      <c r="CJ43" s="598"/>
      <c r="CK43" s="598"/>
      <c r="CL43" s="598"/>
      <c r="CM43" s="598"/>
      <c r="CN43" s="169"/>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196"/>
    </row>
    <row r="44" spans="1:113" ht="13.5" customHeight="1" thickBot="1" x14ac:dyDescent="0.2">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15"/>
    <row r="46" spans="1:113" x14ac:dyDescent="0.15">
      <c r="B46" s="168" t="s">
        <v>192</v>
      </c>
      <c r="E46" s="600" t="s">
        <v>193</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15">
      <c r="E47" s="600" t="s">
        <v>194</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15">
      <c r="E48" s="600" t="s">
        <v>195</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15">
      <c r="E49" s="601" t="s">
        <v>196</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15">
      <c r="E50" s="600" t="s">
        <v>197</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15">
      <c r="E51" s="600" t="s">
        <v>198</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15">
      <c r="E52" s="600" t="s">
        <v>199</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15">
      <c r="E53" s="600" t="s">
        <v>200</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15"/>
    <row r="55" spans="5:113" x14ac:dyDescent="0.15"/>
    <row r="56" spans="5:113" x14ac:dyDescent="0.15"/>
  </sheetData>
  <sheetProtection algorithmName="SHA-512" hashValue="1FHO18CV5KPzakeJLGraS4PFX1gaDOFpG5gO+TctsKteGU8SvgC8YcDdoDux3Z9zLJMDyxSE5b2hczRJ7NYrUw==" saltValue="VWCf+HlKDyCGoLMpxBNqyA=="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EM49"/>
  <sheetViews>
    <sheetView showGridLines="0" workbookViewId="0">
      <selection activeCell="CD24" sqref="CD24:CQ24"/>
    </sheetView>
  </sheetViews>
  <sheetFormatPr defaultColWidth="0" defaultRowHeight="11.25" customHeight="1" zeroHeight="1" x14ac:dyDescent="0.15"/>
  <cols>
    <col min="1" max="1" width="1.625" style="202" customWidth="1"/>
    <col min="2" max="2" width="2.375" style="202" customWidth="1"/>
    <col min="3" max="16" width="2.625" style="202" customWidth="1"/>
    <col min="17" max="17" width="2.375" style="202" customWidth="1"/>
    <col min="18" max="95" width="1.625" style="202" customWidth="1"/>
    <col min="96" max="133" width="1.625" style="214" customWidth="1"/>
    <col min="134" max="143" width="1.625" style="202" customWidth="1"/>
    <col min="144" max="16384" width="0" style="202" hidden="1"/>
  </cols>
  <sheetData>
    <row r="1" spans="2:143" ht="22.5" customHeight="1" thickBot="1" x14ac:dyDescent="0.2">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602" t="s">
        <v>201</v>
      </c>
      <c r="DI1" s="603"/>
      <c r="DJ1" s="603"/>
      <c r="DK1" s="603"/>
      <c r="DL1" s="603"/>
      <c r="DM1" s="603"/>
      <c r="DN1" s="604"/>
      <c r="DO1" s="202"/>
      <c r="DP1" s="602" t="s">
        <v>202</v>
      </c>
      <c r="DQ1" s="603"/>
      <c r="DR1" s="603"/>
      <c r="DS1" s="603"/>
      <c r="DT1" s="603"/>
      <c r="DU1" s="603"/>
      <c r="DV1" s="603"/>
      <c r="DW1" s="603"/>
      <c r="DX1" s="603"/>
      <c r="DY1" s="603"/>
      <c r="DZ1" s="603"/>
      <c r="EA1" s="603"/>
      <c r="EB1" s="603"/>
      <c r="EC1" s="604"/>
      <c r="ED1" s="201"/>
      <c r="EE1" s="201"/>
      <c r="EF1" s="201"/>
      <c r="EG1" s="201"/>
      <c r="EH1" s="201"/>
      <c r="EI1" s="201"/>
      <c r="EJ1" s="201"/>
      <c r="EK1" s="201"/>
      <c r="EL1" s="201"/>
      <c r="EM1" s="201"/>
    </row>
    <row r="2" spans="2:143" ht="22.5" customHeight="1" x14ac:dyDescent="0.15">
      <c r="B2" s="203" t="s">
        <v>203</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15">
      <c r="B3" s="605" t="s">
        <v>204</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205</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206</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15">
      <c r="B4" s="605" t="s">
        <v>1</v>
      </c>
      <c r="C4" s="606"/>
      <c r="D4" s="606"/>
      <c r="E4" s="606"/>
      <c r="F4" s="606"/>
      <c r="G4" s="606"/>
      <c r="H4" s="606"/>
      <c r="I4" s="606"/>
      <c r="J4" s="606"/>
      <c r="K4" s="606"/>
      <c r="L4" s="606"/>
      <c r="M4" s="606"/>
      <c r="N4" s="606"/>
      <c r="O4" s="606"/>
      <c r="P4" s="606"/>
      <c r="Q4" s="607"/>
      <c r="R4" s="605" t="s">
        <v>207</v>
      </c>
      <c r="S4" s="606"/>
      <c r="T4" s="606"/>
      <c r="U4" s="606"/>
      <c r="V4" s="606"/>
      <c r="W4" s="606"/>
      <c r="X4" s="606"/>
      <c r="Y4" s="607"/>
      <c r="Z4" s="605" t="s">
        <v>208</v>
      </c>
      <c r="AA4" s="606"/>
      <c r="AB4" s="606"/>
      <c r="AC4" s="607"/>
      <c r="AD4" s="605" t="s">
        <v>209</v>
      </c>
      <c r="AE4" s="606"/>
      <c r="AF4" s="606"/>
      <c r="AG4" s="606"/>
      <c r="AH4" s="606"/>
      <c r="AI4" s="606"/>
      <c r="AJ4" s="606"/>
      <c r="AK4" s="607"/>
      <c r="AL4" s="605" t="s">
        <v>208</v>
      </c>
      <c r="AM4" s="606"/>
      <c r="AN4" s="606"/>
      <c r="AO4" s="607"/>
      <c r="AP4" s="608" t="s">
        <v>210</v>
      </c>
      <c r="AQ4" s="608"/>
      <c r="AR4" s="608"/>
      <c r="AS4" s="608"/>
      <c r="AT4" s="608"/>
      <c r="AU4" s="608"/>
      <c r="AV4" s="608"/>
      <c r="AW4" s="608"/>
      <c r="AX4" s="608"/>
      <c r="AY4" s="608"/>
      <c r="AZ4" s="608"/>
      <c r="BA4" s="608"/>
      <c r="BB4" s="608"/>
      <c r="BC4" s="608"/>
      <c r="BD4" s="608"/>
      <c r="BE4" s="608"/>
      <c r="BF4" s="608"/>
      <c r="BG4" s="608" t="s">
        <v>211</v>
      </c>
      <c r="BH4" s="608"/>
      <c r="BI4" s="608"/>
      <c r="BJ4" s="608"/>
      <c r="BK4" s="608"/>
      <c r="BL4" s="608"/>
      <c r="BM4" s="608"/>
      <c r="BN4" s="608"/>
      <c r="BO4" s="608" t="s">
        <v>208</v>
      </c>
      <c r="BP4" s="608"/>
      <c r="BQ4" s="608"/>
      <c r="BR4" s="608"/>
      <c r="BS4" s="608" t="s">
        <v>212</v>
      </c>
      <c r="BT4" s="608"/>
      <c r="BU4" s="608"/>
      <c r="BV4" s="608"/>
      <c r="BW4" s="608"/>
      <c r="BX4" s="608"/>
      <c r="BY4" s="608"/>
      <c r="BZ4" s="608"/>
      <c r="CA4" s="608"/>
      <c r="CB4" s="608"/>
      <c r="CD4" s="605" t="s">
        <v>213</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15">
      <c r="B5" s="609" t="s">
        <v>214</v>
      </c>
      <c r="C5" s="610"/>
      <c r="D5" s="610"/>
      <c r="E5" s="610"/>
      <c r="F5" s="610"/>
      <c r="G5" s="610"/>
      <c r="H5" s="610"/>
      <c r="I5" s="610"/>
      <c r="J5" s="610"/>
      <c r="K5" s="610"/>
      <c r="L5" s="610"/>
      <c r="M5" s="610"/>
      <c r="N5" s="610"/>
      <c r="O5" s="610"/>
      <c r="P5" s="610"/>
      <c r="Q5" s="611"/>
      <c r="R5" s="612">
        <v>810075</v>
      </c>
      <c r="S5" s="613"/>
      <c r="T5" s="613"/>
      <c r="U5" s="613"/>
      <c r="V5" s="613"/>
      <c r="W5" s="613"/>
      <c r="X5" s="613"/>
      <c r="Y5" s="614"/>
      <c r="Z5" s="615">
        <v>11.9</v>
      </c>
      <c r="AA5" s="615"/>
      <c r="AB5" s="615"/>
      <c r="AC5" s="615"/>
      <c r="AD5" s="616">
        <v>810075</v>
      </c>
      <c r="AE5" s="616"/>
      <c r="AF5" s="616"/>
      <c r="AG5" s="616"/>
      <c r="AH5" s="616"/>
      <c r="AI5" s="616"/>
      <c r="AJ5" s="616"/>
      <c r="AK5" s="616"/>
      <c r="AL5" s="617">
        <v>21.8</v>
      </c>
      <c r="AM5" s="618"/>
      <c r="AN5" s="618"/>
      <c r="AO5" s="619"/>
      <c r="AP5" s="609" t="s">
        <v>215</v>
      </c>
      <c r="AQ5" s="610"/>
      <c r="AR5" s="610"/>
      <c r="AS5" s="610"/>
      <c r="AT5" s="610"/>
      <c r="AU5" s="610"/>
      <c r="AV5" s="610"/>
      <c r="AW5" s="610"/>
      <c r="AX5" s="610"/>
      <c r="AY5" s="610"/>
      <c r="AZ5" s="610"/>
      <c r="BA5" s="610"/>
      <c r="BB5" s="610"/>
      <c r="BC5" s="610"/>
      <c r="BD5" s="610"/>
      <c r="BE5" s="610"/>
      <c r="BF5" s="611"/>
      <c r="BG5" s="623">
        <v>809868</v>
      </c>
      <c r="BH5" s="624"/>
      <c r="BI5" s="624"/>
      <c r="BJ5" s="624"/>
      <c r="BK5" s="624"/>
      <c r="BL5" s="624"/>
      <c r="BM5" s="624"/>
      <c r="BN5" s="625"/>
      <c r="BO5" s="626">
        <v>100</v>
      </c>
      <c r="BP5" s="626"/>
      <c r="BQ5" s="626"/>
      <c r="BR5" s="626"/>
      <c r="BS5" s="627">
        <v>11509</v>
      </c>
      <c r="BT5" s="627"/>
      <c r="BU5" s="627"/>
      <c r="BV5" s="627"/>
      <c r="BW5" s="627"/>
      <c r="BX5" s="627"/>
      <c r="BY5" s="627"/>
      <c r="BZ5" s="627"/>
      <c r="CA5" s="627"/>
      <c r="CB5" s="631"/>
      <c r="CD5" s="605" t="s">
        <v>210</v>
      </c>
      <c r="CE5" s="606"/>
      <c r="CF5" s="606"/>
      <c r="CG5" s="606"/>
      <c r="CH5" s="606"/>
      <c r="CI5" s="606"/>
      <c r="CJ5" s="606"/>
      <c r="CK5" s="606"/>
      <c r="CL5" s="606"/>
      <c r="CM5" s="606"/>
      <c r="CN5" s="606"/>
      <c r="CO5" s="606"/>
      <c r="CP5" s="606"/>
      <c r="CQ5" s="607"/>
      <c r="CR5" s="605" t="s">
        <v>216</v>
      </c>
      <c r="CS5" s="606"/>
      <c r="CT5" s="606"/>
      <c r="CU5" s="606"/>
      <c r="CV5" s="606"/>
      <c r="CW5" s="606"/>
      <c r="CX5" s="606"/>
      <c r="CY5" s="607"/>
      <c r="CZ5" s="605" t="s">
        <v>208</v>
      </c>
      <c r="DA5" s="606"/>
      <c r="DB5" s="606"/>
      <c r="DC5" s="607"/>
      <c r="DD5" s="605" t="s">
        <v>217</v>
      </c>
      <c r="DE5" s="606"/>
      <c r="DF5" s="606"/>
      <c r="DG5" s="606"/>
      <c r="DH5" s="606"/>
      <c r="DI5" s="606"/>
      <c r="DJ5" s="606"/>
      <c r="DK5" s="606"/>
      <c r="DL5" s="606"/>
      <c r="DM5" s="606"/>
      <c r="DN5" s="606"/>
      <c r="DO5" s="606"/>
      <c r="DP5" s="607"/>
      <c r="DQ5" s="605" t="s">
        <v>218</v>
      </c>
      <c r="DR5" s="606"/>
      <c r="DS5" s="606"/>
      <c r="DT5" s="606"/>
      <c r="DU5" s="606"/>
      <c r="DV5" s="606"/>
      <c r="DW5" s="606"/>
      <c r="DX5" s="606"/>
      <c r="DY5" s="606"/>
      <c r="DZ5" s="606"/>
      <c r="EA5" s="606"/>
      <c r="EB5" s="606"/>
      <c r="EC5" s="607"/>
    </row>
    <row r="6" spans="2:143" ht="11.25" customHeight="1" x14ac:dyDescent="0.15">
      <c r="B6" s="620" t="s">
        <v>219</v>
      </c>
      <c r="C6" s="621"/>
      <c r="D6" s="621"/>
      <c r="E6" s="621"/>
      <c r="F6" s="621"/>
      <c r="G6" s="621"/>
      <c r="H6" s="621"/>
      <c r="I6" s="621"/>
      <c r="J6" s="621"/>
      <c r="K6" s="621"/>
      <c r="L6" s="621"/>
      <c r="M6" s="621"/>
      <c r="N6" s="621"/>
      <c r="O6" s="621"/>
      <c r="P6" s="621"/>
      <c r="Q6" s="622"/>
      <c r="R6" s="623">
        <v>54862</v>
      </c>
      <c r="S6" s="624"/>
      <c r="T6" s="624"/>
      <c r="U6" s="624"/>
      <c r="V6" s="624"/>
      <c r="W6" s="624"/>
      <c r="X6" s="624"/>
      <c r="Y6" s="625"/>
      <c r="Z6" s="626">
        <v>0.8</v>
      </c>
      <c r="AA6" s="626"/>
      <c r="AB6" s="626"/>
      <c r="AC6" s="626"/>
      <c r="AD6" s="627">
        <v>54862</v>
      </c>
      <c r="AE6" s="627"/>
      <c r="AF6" s="627"/>
      <c r="AG6" s="627"/>
      <c r="AH6" s="627"/>
      <c r="AI6" s="627"/>
      <c r="AJ6" s="627"/>
      <c r="AK6" s="627"/>
      <c r="AL6" s="628">
        <v>1.5</v>
      </c>
      <c r="AM6" s="629"/>
      <c r="AN6" s="629"/>
      <c r="AO6" s="630"/>
      <c r="AP6" s="620" t="s">
        <v>220</v>
      </c>
      <c r="AQ6" s="621"/>
      <c r="AR6" s="621"/>
      <c r="AS6" s="621"/>
      <c r="AT6" s="621"/>
      <c r="AU6" s="621"/>
      <c r="AV6" s="621"/>
      <c r="AW6" s="621"/>
      <c r="AX6" s="621"/>
      <c r="AY6" s="621"/>
      <c r="AZ6" s="621"/>
      <c r="BA6" s="621"/>
      <c r="BB6" s="621"/>
      <c r="BC6" s="621"/>
      <c r="BD6" s="621"/>
      <c r="BE6" s="621"/>
      <c r="BF6" s="622"/>
      <c r="BG6" s="623">
        <v>809868</v>
      </c>
      <c r="BH6" s="624"/>
      <c r="BI6" s="624"/>
      <c r="BJ6" s="624"/>
      <c r="BK6" s="624"/>
      <c r="BL6" s="624"/>
      <c r="BM6" s="624"/>
      <c r="BN6" s="625"/>
      <c r="BO6" s="626">
        <v>100</v>
      </c>
      <c r="BP6" s="626"/>
      <c r="BQ6" s="626"/>
      <c r="BR6" s="626"/>
      <c r="BS6" s="627">
        <v>11509</v>
      </c>
      <c r="BT6" s="627"/>
      <c r="BU6" s="627"/>
      <c r="BV6" s="627"/>
      <c r="BW6" s="627"/>
      <c r="BX6" s="627"/>
      <c r="BY6" s="627"/>
      <c r="BZ6" s="627"/>
      <c r="CA6" s="627"/>
      <c r="CB6" s="631"/>
      <c r="CD6" s="609" t="s">
        <v>221</v>
      </c>
      <c r="CE6" s="610"/>
      <c r="CF6" s="610"/>
      <c r="CG6" s="610"/>
      <c r="CH6" s="610"/>
      <c r="CI6" s="610"/>
      <c r="CJ6" s="610"/>
      <c r="CK6" s="610"/>
      <c r="CL6" s="610"/>
      <c r="CM6" s="610"/>
      <c r="CN6" s="610"/>
      <c r="CO6" s="610"/>
      <c r="CP6" s="610"/>
      <c r="CQ6" s="611"/>
      <c r="CR6" s="623">
        <v>62463</v>
      </c>
      <c r="CS6" s="624"/>
      <c r="CT6" s="624"/>
      <c r="CU6" s="624"/>
      <c r="CV6" s="624"/>
      <c r="CW6" s="624"/>
      <c r="CX6" s="624"/>
      <c r="CY6" s="625"/>
      <c r="CZ6" s="617">
        <v>1</v>
      </c>
      <c r="DA6" s="618"/>
      <c r="DB6" s="618"/>
      <c r="DC6" s="634"/>
      <c r="DD6" s="632" t="s">
        <v>122</v>
      </c>
      <c r="DE6" s="624"/>
      <c r="DF6" s="624"/>
      <c r="DG6" s="624"/>
      <c r="DH6" s="624"/>
      <c r="DI6" s="624"/>
      <c r="DJ6" s="624"/>
      <c r="DK6" s="624"/>
      <c r="DL6" s="624"/>
      <c r="DM6" s="624"/>
      <c r="DN6" s="624"/>
      <c r="DO6" s="624"/>
      <c r="DP6" s="625"/>
      <c r="DQ6" s="632">
        <v>62463</v>
      </c>
      <c r="DR6" s="624"/>
      <c r="DS6" s="624"/>
      <c r="DT6" s="624"/>
      <c r="DU6" s="624"/>
      <c r="DV6" s="624"/>
      <c r="DW6" s="624"/>
      <c r="DX6" s="624"/>
      <c r="DY6" s="624"/>
      <c r="DZ6" s="624"/>
      <c r="EA6" s="624"/>
      <c r="EB6" s="624"/>
      <c r="EC6" s="633"/>
    </row>
    <row r="7" spans="2:143" ht="11.25" customHeight="1" x14ac:dyDescent="0.15">
      <c r="B7" s="620" t="s">
        <v>222</v>
      </c>
      <c r="C7" s="621"/>
      <c r="D7" s="621"/>
      <c r="E7" s="621"/>
      <c r="F7" s="621"/>
      <c r="G7" s="621"/>
      <c r="H7" s="621"/>
      <c r="I7" s="621"/>
      <c r="J7" s="621"/>
      <c r="K7" s="621"/>
      <c r="L7" s="621"/>
      <c r="M7" s="621"/>
      <c r="N7" s="621"/>
      <c r="O7" s="621"/>
      <c r="P7" s="621"/>
      <c r="Q7" s="622"/>
      <c r="R7" s="623">
        <v>383</v>
      </c>
      <c r="S7" s="624"/>
      <c r="T7" s="624"/>
      <c r="U7" s="624"/>
      <c r="V7" s="624"/>
      <c r="W7" s="624"/>
      <c r="X7" s="624"/>
      <c r="Y7" s="625"/>
      <c r="Z7" s="626">
        <v>0</v>
      </c>
      <c r="AA7" s="626"/>
      <c r="AB7" s="626"/>
      <c r="AC7" s="626"/>
      <c r="AD7" s="627">
        <v>383</v>
      </c>
      <c r="AE7" s="627"/>
      <c r="AF7" s="627"/>
      <c r="AG7" s="627"/>
      <c r="AH7" s="627"/>
      <c r="AI7" s="627"/>
      <c r="AJ7" s="627"/>
      <c r="AK7" s="627"/>
      <c r="AL7" s="628">
        <v>0</v>
      </c>
      <c r="AM7" s="629"/>
      <c r="AN7" s="629"/>
      <c r="AO7" s="630"/>
      <c r="AP7" s="620" t="s">
        <v>223</v>
      </c>
      <c r="AQ7" s="621"/>
      <c r="AR7" s="621"/>
      <c r="AS7" s="621"/>
      <c r="AT7" s="621"/>
      <c r="AU7" s="621"/>
      <c r="AV7" s="621"/>
      <c r="AW7" s="621"/>
      <c r="AX7" s="621"/>
      <c r="AY7" s="621"/>
      <c r="AZ7" s="621"/>
      <c r="BA7" s="621"/>
      <c r="BB7" s="621"/>
      <c r="BC7" s="621"/>
      <c r="BD7" s="621"/>
      <c r="BE7" s="621"/>
      <c r="BF7" s="622"/>
      <c r="BG7" s="623">
        <v>362046</v>
      </c>
      <c r="BH7" s="624"/>
      <c r="BI7" s="624"/>
      <c r="BJ7" s="624"/>
      <c r="BK7" s="624"/>
      <c r="BL7" s="624"/>
      <c r="BM7" s="624"/>
      <c r="BN7" s="625"/>
      <c r="BO7" s="626">
        <v>44.7</v>
      </c>
      <c r="BP7" s="626"/>
      <c r="BQ7" s="626"/>
      <c r="BR7" s="626"/>
      <c r="BS7" s="627">
        <v>11509</v>
      </c>
      <c r="BT7" s="627"/>
      <c r="BU7" s="627"/>
      <c r="BV7" s="627"/>
      <c r="BW7" s="627"/>
      <c r="BX7" s="627"/>
      <c r="BY7" s="627"/>
      <c r="BZ7" s="627"/>
      <c r="CA7" s="627"/>
      <c r="CB7" s="631"/>
      <c r="CD7" s="620" t="s">
        <v>224</v>
      </c>
      <c r="CE7" s="621"/>
      <c r="CF7" s="621"/>
      <c r="CG7" s="621"/>
      <c r="CH7" s="621"/>
      <c r="CI7" s="621"/>
      <c r="CJ7" s="621"/>
      <c r="CK7" s="621"/>
      <c r="CL7" s="621"/>
      <c r="CM7" s="621"/>
      <c r="CN7" s="621"/>
      <c r="CO7" s="621"/>
      <c r="CP7" s="621"/>
      <c r="CQ7" s="622"/>
      <c r="CR7" s="623">
        <v>1197915</v>
      </c>
      <c r="CS7" s="624"/>
      <c r="CT7" s="624"/>
      <c r="CU7" s="624"/>
      <c r="CV7" s="624"/>
      <c r="CW7" s="624"/>
      <c r="CX7" s="624"/>
      <c r="CY7" s="625"/>
      <c r="CZ7" s="626">
        <v>18.5</v>
      </c>
      <c r="DA7" s="626"/>
      <c r="DB7" s="626"/>
      <c r="DC7" s="626"/>
      <c r="DD7" s="632">
        <v>86252</v>
      </c>
      <c r="DE7" s="624"/>
      <c r="DF7" s="624"/>
      <c r="DG7" s="624"/>
      <c r="DH7" s="624"/>
      <c r="DI7" s="624"/>
      <c r="DJ7" s="624"/>
      <c r="DK7" s="624"/>
      <c r="DL7" s="624"/>
      <c r="DM7" s="624"/>
      <c r="DN7" s="624"/>
      <c r="DO7" s="624"/>
      <c r="DP7" s="625"/>
      <c r="DQ7" s="632">
        <v>690209</v>
      </c>
      <c r="DR7" s="624"/>
      <c r="DS7" s="624"/>
      <c r="DT7" s="624"/>
      <c r="DU7" s="624"/>
      <c r="DV7" s="624"/>
      <c r="DW7" s="624"/>
      <c r="DX7" s="624"/>
      <c r="DY7" s="624"/>
      <c r="DZ7" s="624"/>
      <c r="EA7" s="624"/>
      <c r="EB7" s="624"/>
      <c r="EC7" s="633"/>
    </row>
    <row r="8" spans="2:143" ht="11.25" customHeight="1" x14ac:dyDescent="0.15">
      <c r="B8" s="620" t="s">
        <v>225</v>
      </c>
      <c r="C8" s="621"/>
      <c r="D8" s="621"/>
      <c r="E8" s="621"/>
      <c r="F8" s="621"/>
      <c r="G8" s="621"/>
      <c r="H8" s="621"/>
      <c r="I8" s="621"/>
      <c r="J8" s="621"/>
      <c r="K8" s="621"/>
      <c r="L8" s="621"/>
      <c r="M8" s="621"/>
      <c r="N8" s="621"/>
      <c r="O8" s="621"/>
      <c r="P8" s="621"/>
      <c r="Q8" s="622"/>
      <c r="R8" s="623">
        <v>3654</v>
      </c>
      <c r="S8" s="624"/>
      <c r="T8" s="624"/>
      <c r="U8" s="624"/>
      <c r="V8" s="624"/>
      <c r="W8" s="624"/>
      <c r="X8" s="624"/>
      <c r="Y8" s="625"/>
      <c r="Z8" s="626">
        <v>0.1</v>
      </c>
      <c r="AA8" s="626"/>
      <c r="AB8" s="626"/>
      <c r="AC8" s="626"/>
      <c r="AD8" s="627">
        <v>3654</v>
      </c>
      <c r="AE8" s="627"/>
      <c r="AF8" s="627"/>
      <c r="AG8" s="627"/>
      <c r="AH8" s="627"/>
      <c r="AI8" s="627"/>
      <c r="AJ8" s="627"/>
      <c r="AK8" s="627"/>
      <c r="AL8" s="628">
        <v>0.1</v>
      </c>
      <c r="AM8" s="629"/>
      <c r="AN8" s="629"/>
      <c r="AO8" s="630"/>
      <c r="AP8" s="620" t="s">
        <v>226</v>
      </c>
      <c r="AQ8" s="621"/>
      <c r="AR8" s="621"/>
      <c r="AS8" s="621"/>
      <c r="AT8" s="621"/>
      <c r="AU8" s="621"/>
      <c r="AV8" s="621"/>
      <c r="AW8" s="621"/>
      <c r="AX8" s="621"/>
      <c r="AY8" s="621"/>
      <c r="AZ8" s="621"/>
      <c r="BA8" s="621"/>
      <c r="BB8" s="621"/>
      <c r="BC8" s="621"/>
      <c r="BD8" s="621"/>
      <c r="BE8" s="621"/>
      <c r="BF8" s="622"/>
      <c r="BG8" s="623">
        <v>9869</v>
      </c>
      <c r="BH8" s="624"/>
      <c r="BI8" s="624"/>
      <c r="BJ8" s="624"/>
      <c r="BK8" s="624"/>
      <c r="BL8" s="624"/>
      <c r="BM8" s="624"/>
      <c r="BN8" s="625"/>
      <c r="BO8" s="626">
        <v>1.2</v>
      </c>
      <c r="BP8" s="626"/>
      <c r="BQ8" s="626"/>
      <c r="BR8" s="626"/>
      <c r="BS8" s="627" t="s">
        <v>122</v>
      </c>
      <c r="BT8" s="627"/>
      <c r="BU8" s="627"/>
      <c r="BV8" s="627"/>
      <c r="BW8" s="627"/>
      <c r="BX8" s="627"/>
      <c r="BY8" s="627"/>
      <c r="BZ8" s="627"/>
      <c r="CA8" s="627"/>
      <c r="CB8" s="631"/>
      <c r="CD8" s="620" t="s">
        <v>227</v>
      </c>
      <c r="CE8" s="621"/>
      <c r="CF8" s="621"/>
      <c r="CG8" s="621"/>
      <c r="CH8" s="621"/>
      <c r="CI8" s="621"/>
      <c r="CJ8" s="621"/>
      <c r="CK8" s="621"/>
      <c r="CL8" s="621"/>
      <c r="CM8" s="621"/>
      <c r="CN8" s="621"/>
      <c r="CO8" s="621"/>
      <c r="CP8" s="621"/>
      <c r="CQ8" s="622"/>
      <c r="CR8" s="623">
        <v>1698498</v>
      </c>
      <c r="CS8" s="624"/>
      <c r="CT8" s="624"/>
      <c r="CU8" s="624"/>
      <c r="CV8" s="624"/>
      <c r="CW8" s="624"/>
      <c r="CX8" s="624"/>
      <c r="CY8" s="625"/>
      <c r="CZ8" s="626">
        <v>26.2</v>
      </c>
      <c r="DA8" s="626"/>
      <c r="DB8" s="626"/>
      <c r="DC8" s="626"/>
      <c r="DD8" s="632">
        <v>5588</v>
      </c>
      <c r="DE8" s="624"/>
      <c r="DF8" s="624"/>
      <c r="DG8" s="624"/>
      <c r="DH8" s="624"/>
      <c r="DI8" s="624"/>
      <c r="DJ8" s="624"/>
      <c r="DK8" s="624"/>
      <c r="DL8" s="624"/>
      <c r="DM8" s="624"/>
      <c r="DN8" s="624"/>
      <c r="DO8" s="624"/>
      <c r="DP8" s="625"/>
      <c r="DQ8" s="632">
        <v>870383</v>
      </c>
      <c r="DR8" s="624"/>
      <c r="DS8" s="624"/>
      <c r="DT8" s="624"/>
      <c r="DU8" s="624"/>
      <c r="DV8" s="624"/>
      <c r="DW8" s="624"/>
      <c r="DX8" s="624"/>
      <c r="DY8" s="624"/>
      <c r="DZ8" s="624"/>
      <c r="EA8" s="624"/>
      <c r="EB8" s="624"/>
      <c r="EC8" s="633"/>
    </row>
    <row r="9" spans="2:143" ht="11.25" customHeight="1" x14ac:dyDescent="0.15">
      <c r="B9" s="620" t="s">
        <v>228</v>
      </c>
      <c r="C9" s="621"/>
      <c r="D9" s="621"/>
      <c r="E9" s="621"/>
      <c r="F9" s="621"/>
      <c r="G9" s="621"/>
      <c r="H9" s="621"/>
      <c r="I9" s="621"/>
      <c r="J9" s="621"/>
      <c r="K9" s="621"/>
      <c r="L9" s="621"/>
      <c r="M9" s="621"/>
      <c r="N9" s="621"/>
      <c r="O9" s="621"/>
      <c r="P9" s="621"/>
      <c r="Q9" s="622"/>
      <c r="R9" s="623">
        <v>5631</v>
      </c>
      <c r="S9" s="624"/>
      <c r="T9" s="624"/>
      <c r="U9" s="624"/>
      <c r="V9" s="624"/>
      <c r="W9" s="624"/>
      <c r="X9" s="624"/>
      <c r="Y9" s="625"/>
      <c r="Z9" s="626">
        <v>0.1</v>
      </c>
      <c r="AA9" s="626"/>
      <c r="AB9" s="626"/>
      <c r="AC9" s="626"/>
      <c r="AD9" s="627">
        <v>5631</v>
      </c>
      <c r="AE9" s="627"/>
      <c r="AF9" s="627"/>
      <c r="AG9" s="627"/>
      <c r="AH9" s="627"/>
      <c r="AI9" s="627"/>
      <c r="AJ9" s="627"/>
      <c r="AK9" s="627"/>
      <c r="AL9" s="628">
        <v>0.2</v>
      </c>
      <c r="AM9" s="629"/>
      <c r="AN9" s="629"/>
      <c r="AO9" s="630"/>
      <c r="AP9" s="620" t="s">
        <v>229</v>
      </c>
      <c r="AQ9" s="621"/>
      <c r="AR9" s="621"/>
      <c r="AS9" s="621"/>
      <c r="AT9" s="621"/>
      <c r="AU9" s="621"/>
      <c r="AV9" s="621"/>
      <c r="AW9" s="621"/>
      <c r="AX9" s="621"/>
      <c r="AY9" s="621"/>
      <c r="AZ9" s="621"/>
      <c r="BA9" s="621"/>
      <c r="BB9" s="621"/>
      <c r="BC9" s="621"/>
      <c r="BD9" s="621"/>
      <c r="BE9" s="621"/>
      <c r="BF9" s="622"/>
      <c r="BG9" s="623">
        <v>289208</v>
      </c>
      <c r="BH9" s="624"/>
      <c r="BI9" s="624"/>
      <c r="BJ9" s="624"/>
      <c r="BK9" s="624"/>
      <c r="BL9" s="624"/>
      <c r="BM9" s="624"/>
      <c r="BN9" s="625"/>
      <c r="BO9" s="626">
        <v>35.700000000000003</v>
      </c>
      <c r="BP9" s="626"/>
      <c r="BQ9" s="626"/>
      <c r="BR9" s="626"/>
      <c r="BS9" s="627" t="s">
        <v>122</v>
      </c>
      <c r="BT9" s="627"/>
      <c r="BU9" s="627"/>
      <c r="BV9" s="627"/>
      <c r="BW9" s="627"/>
      <c r="BX9" s="627"/>
      <c r="BY9" s="627"/>
      <c r="BZ9" s="627"/>
      <c r="CA9" s="627"/>
      <c r="CB9" s="631"/>
      <c r="CD9" s="620" t="s">
        <v>230</v>
      </c>
      <c r="CE9" s="621"/>
      <c r="CF9" s="621"/>
      <c r="CG9" s="621"/>
      <c r="CH9" s="621"/>
      <c r="CI9" s="621"/>
      <c r="CJ9" s="621"/>
      <c r="CK9" s="621"/>
      <c r="CL9" s="621"/>
      <c r="CM9" s="621"/>
      <c r="CN9" s="621"/>
      <c r="CO9" s="621"/>
      <c r="CP9" s="621"/>
      <c r="CQ9" s="622"/>
      <c r="CR9" s="623">
        <v>506759</v>
      </c>
      <c r="CS9" s="624"/>
      <c r="CT9" s="624"/>
      <c r="CU9" s="624"/>
      <c r="CV9" s="624"/>
      <c r="CW9" s="624"/>
      <c r="CX9" s="624"/>
      <c r="CY9" s="625"/>
      <c r="CZ9" s="626">
        <v>7.8</v>
      </c>
      <c r="DA9" s="626"/>
      <c r="DB9" s="626"/>
      <c r="DC9" s="626"/>
      <c r="DD9" s="632">
        <v>2805</v>
      </c>
      <c r="DE9" s="624"/>
      <c r="DF9" s="624"/>
      <c r="DG9" s="624"/>
      <c r="DH9" s="624"/>
      <c r="DI9" s="624"/>
      <c r="DJ9" s="624"/>
      <c r="DK9" s="624"/>
      <c r="DL9" s="624"/>
      <c r="DM9" s="624"/>
      <c r="DN9" s="624"/>
      <c r="DO9" s="624"/>
      <c r="DP9" s="625"/>
      <c r="DQ9" s="632">
        <v>421400</v>
      </c>
      <c r="DR9" s="624"/>
      <c r="DS9" s="624"/>
      <c r="DT9" s="624"/>
      <c r="DU9" s="624"/>
      <c r="DV9" s="624"/>
      <c r="DW9" s="624"/>
      <c r="DX9" s="624"/>
      <c r="DY9" s="624"/>
      <c r="DZ9" s="624"/>
      <c r="EA9" s="624"/>
      <c r="EB9" s="624"/>
      <c r="EC9" s="633"/>
    </row>
    <row r="10" spans="2:143" ht="11.25" customHeight="1" x14ac:dyDescent="0.15">
      <c r="B10" s="620" t="s">
        <v>231</v>
      </c>
      <c r="C10" s="621"/>
      <c r="D10" s="621"/>
      <c r="E10" s="621"/>
      <c r="F10" s="621"/>
      <c r="G10" s="621"/>
      <c r="H10" s="621"/>
      <c r="I10" s="621"/>
      <c r="J10" s="621"/>
      <c r="K10" s="621"/>
      <c r="L10" s="621"/>
      <c r="M10" s="621"/>
      <c r="N10" s="621"/>
      <c r="O10" s="621"/>
      <c r="P10" s="621"/>
      <c r="Q10" s="622"/>
      <c r="R10" s="623" t="s">
        <v>122</v>
      </c>
      <c r="S10" s="624"/>
      <c r="T10" s="624"/>
      <c r="U10" s="624"/>
      <c r="V10" s="624"/>
      <c r="W10" s="624"/>
      <c r="X10" s="624"/>
      <c r="Y10" s="625"/>
      <c r="Z10" s="626" t="s">
        <v>122</v>
      </c>
      <c r="AA10" s="626"/>
      <c r="AB10" s="626"/>
      <c r="AC10" s="626"/>
      <c r="AD10" s="627" t="s">
        <v>122</v>
      </c>
      <c r="AE10" s="627"/>
      <c r="AF10" s="627"/>
      <c r="AG10" s="627"/>
      <c r="AH10" s="627"/>
      <c r="AI10" s="627"/>
      <c r="AJ10" s="627"/>
      <c r="AK10" s="627"/>
      <c r="AL10" s="628" t="s">
        <v>122</v>
      </c>
      <c r="AM10" s="629"/>
      <c r="AN10" s="629"/>
      <c r="AO10" s="630"/>
      <c r="AP10" s="620" t="s">
        <v>232</v>
      </c>
      <c r="AQ10" s="621"/>
      <c r="AR10" s="621"/>
      <c r="AS10" s="621"/>
      <c r="AT10" s="621"/>
      <c r="AU10" s="621"/>
      <c r="AV10" s="621"/>
      <c r="AW10" s="621"/>
      <c r="AX10" s="621"/>
      <c r="AY10" s="621"/>
      <c r="AZ10" s="621"/>
      <c r="BA10" s="621"/>
      <c r="BB10" s="621"/>
      <c r="BC10" s="621"/>
      <c r="BD10" s="621"/>
      <c r="BE10" s="621"/>
      <c r="BF10" s="622"/>
      <c r="BG10" s="623">
        <v>32316</v>
      </c>
      <c r="BH10" s="624"/>
      <c r="BI10" s="624"/>
      <c r="BJ10" s="624"/>
      <c r="BK10" s="624"/>
      <c r="BL10" s="624"/>
      <c r="BM10" s="624"/>
      <c r="BN10" s="625"/>
      <c r="BO10" s="626">
        <v>4</v>
      </c>
      <c r="BP10" s="626"/>
      <c r="BQ10" s="626"/>
      <c r="BR10" s="626"/>
      <c r="BS10" s="627">
        <v>6198</v>
      </c>
      <c r="BT10" s="627"/>
      <c r="BU10" s="627"/>
      <c r="BV10" s="627"/>
      <c r="BW10" s="627"/>
      <c r="BX10" s="627"/>
      <c r="BY10" s="627"/>
      <c r="BZ10" s="627"/>
      <c r="CA10" s="627"/>
      <c r="CB10" s="631"/>
      <c r="CD10" s="620" t="s">
        <v>233</v>
      </c>
      <c r="CE10" s="621"/>
      <c r="CF10" s="621"/>
      <c r="CG10" s="621"/>
      <c r="CH10" s="621"/>
      <c r="CI10" s="621"/>
      <c r="CJ10" s="621"/>
      <c r="CK10" s="621"/>
      <c r="CL10" s="621"/>
      <c r="CM10" s="621"/>
      <c r="CN10" s="621"/>
      <c r="CO10" s="621"/>
      <c r="CP10" s="621"/>
      <c r="CQ10" s="622"/>
      <c r="CR10" s="623">
        <v>24980</v>
      </c>
      <c r="CS10" s="624"/>
      <c r="CT10" s="624"/>
      <c r="CU10" s="624"/>
      <c r="CV10" s="624"/>
      <c r="CW10" s="624"/>
      <c r="CX10" s="624"/>
      <c r="CY10" s="625"/>
      <c r="CZ10" s="626">
        <v>0.4</v>
      </c>
      <c r="DA10" s="626"/>
      <c r="DB10" s="626"/>
      <c r="DC10" s="626"/>
      <c r="DD10" s="632">
        <v>18210</v>
      </c>
      <c r="DE10" s="624"/>
      <c r="DF10" s="624"/>
      <c r="DG10" s="624"/>
      <c r="DH10" s="624"/>
      <c r="DI10" s="624"/>
      <c r="DJ10" s="624"/>
      <c r="DK10" s="624"/>
      <c r="DL10" s="624"/>
      <c r="DM10" s="624"/>
      <c r="DN10" s="624"/>
      <c r="DO10" s="624"/>
      <c r="DP10" s="625"/>
      <c r="DQ10" s="632">
        <v>6058</v>
      </c>
      <c r="DR10" s="624"/>
      <c r="DS10" s="624"/>
      <c r="DT10" s="624"/>
      <c r="DU10" s="624"/>
      <c r="DV10" s="624"/>
      <c r="DW10" s="624"/>
      <c r="DX10" s="624"/>
      <c r="DY10" s="624"/>
      <c r="DZ10" s="624"/>
      <c r="EA10" s="624"/>
      <c r="EB10" s="624"/>
      <c r="EC10" s="633"/>
    </row>
    <row r="11" spans="2:143" ht="11.25" customHeight="1" x14ac:dyDescent="0.15">
      <c r="B11" s="620" t="s">
        <v>234</v>
      </c>
      <c r="C11" s="621"/>
      <c r="D11" s="621"/>
      <c r="E11" s="621"/>
      <c r="F11" s="621"/>
      <c r="G11" s="621"/>
      <c r="H11" s="621"/>
      <c r="I11" s="621"/>
      <c r="J11" s="621"/>
      <c r="K11" s="621"/>
      <c r="L11" s="621"/>
      <c r="M11" s="621"/>
      <c r="N11" s="621"/>
      <c r="O11" s="621"/>
      <c r="P11" s="621"/>
      <c r="Q11" s="622"/>
      <c r="R11" s="623">
        <v>206192</v>
      </c>
      <c r="S11" s="624"/>
      <c r="T11" s="624"/>
      <c r="U11" s="624"/>
      <c r="V11" s="624"/>
      <c r="W11" s="624"/>
      <c r="X11" s="624"/>
      <c r="Y11" s="625"/>
      <c r="Z11" s="628">
        <v>3</v>
      </c>
      <c r="AA11" s="629"/>
      <c r="AB11" s="629"/>
      <c r="AC11" s="635"/>
      <c r="AD11" s="632">
        <v>206192</v>
      </c>
      <c r="AE11" s="624"/>
      <c r="AF11" s="624"/>
      <c r="AG11" s="624"/>
      <c r="AH11" s="624"/>
      <c r="AI11" s="624"/>
      <c r="AJ11" s="624"/>
      <c r="AK11" s="625"/>
      <c r="AL11" s="628">
        <v>5.6</v>
      </c>
      <c r="AM11" s="629"/>
      <c r="AN11" s="629"/>
      <c r="AO11" s="630"/>
      <c r="AP11" s="620" t="s">
        <v>235</v>
      </c>
      <c r="AQ11" s="621"/>
      <c r="AR11" s="621"/>
      <c r="AS11" s="621"/>
      <c r="AT11" s="621"/>
      <c r="AU11" s="621"/>
      <c r="AV11" s="621"/>
      <c r="AW11" s="621"/>
      <c r="AX11" s="621"/>
      <c r="AY11" s="621"/>
      <c r="AZ11" s="621"/>
      <c r="BA11" s="621"/>
      <c r="BB11" s="621"/>
      <c r="BC11" s="621"/>
      <c r="BD11" s="621"/>
      <c r="BE11" s="621"/>
      <c r="BF11" s="622"/>
      <c r="BG11" s="623">
        <v>30653</v>
      </c>
      <c r="BH11" s="624"/>
      <c r="BI11" s="624"/>
      <c r="BJ11" s="624"/>
      <c r="BK11" s="624"/>
      <c r="BL11" s="624"/>
      <c r="BM11" s="624"/>
      <c r="BN11" s="625"/>
      <c r="BO11" s="626">
        <v>3.8</v>
      </c>
      <c r="BP11" s="626"/>
      <c r="BQ11" s="626"/>
      <c r="BR11" s="626"/>
      <c r="BS11" s="627">
        <v>5311</v>
      </c>
      <c r="BT11" s="627"/>
      <c r="BU11" s="627"/>
      <c r="BV11" s="627"/>
      <c r="BW11" s="627"/>
      <c r="BX11" s="627"/>
      <c r="BY11" s="627"/>
      <c r="BZ11" s="627"/>
      <c r="CA11" s="627"/>
      <c r="CB11" s="631"/>
      <c r="CD11" s="620" t="s">
        <v>236</v>
      </c>
      <c r="CE11" s="621"/>
      <c r="CF11" s="621"/>
      <c r="CG11" s="621"/>
      <c r="CH11" s="621"/>
      <c r="CI11" s="621"/>
      <c r="CJ11" s="621"/>
      <c r="CK11" s="621"/>
      <c r="CL11" s="621"/>
      <c r="CM11" s="621"/>
      <c r="CN11" s="621"/>
      <c r="CO11" s="621"/>
      <c r="CP11" s="621"/>
      <c r="CQ11" s="622"/>
      <c r="CR11" s="623">
        <v>262870</v>
      </c>
      <c r="CS11" s="624"/>
      <c r="CT11" s="624"/>
      <c r="CU11" s="624"/>
      <c r="CV11" s="624"/>
      <c r="CW11" s="624"/>
      <c r="CX11" s="624"/>
      <c r="CY11" s="625"/>
      <c r="CZ11" s="626">
        <v>4.0999999999999996</v>
      </c>
      <c r="DA11" s="626"/>
      <c r="DB11" s="626"/>
      <c r="DC11" s="626"/>
      <c r="DD11" s="632">
        <v>61459</v>
      </c>
      <c r="DE11" s="624"/>
      <c r="DF11" s="624"/>
      <c r="DG11" s="624"/>
      <c r="DH11" s="624"/>
      <c r="DI11" s="624"/>
      <c r="DJ11" s="624"/>
      <c r="DK11" s="624"/>
      <c r="DL11" s="624"/>
      <c r="DM11" s="624"/>
      <c r="DN11" s="624"/>
      <c r="DO11" s="624"/>
      <c r="DP11" s="625"/>
      <c r="DQ11" s="632">
        <v>117135</v>
      </c>
      <c r="DR11" s="624"/>
      <c r="DS11" s="624"/>
      <c r="DT11" s="624"/>
      <c r="DU11" s="624"/>
      <c r="DV11" s="624"/>
      <c r="DW11" s="624"/>
      <c r="DX11" s="624"/>
      <c r="DY11" s="624"/>
      <c r="DZ11" s="624"/>
      <c r="EA11" s="624"/>
      <c r="EB11" s="624"/>
      <c r="EC11" s="633"/>
    </row>
    <row r="12" spans="2:143" ht="11.25" customHeight="1" x14ac:dyDescent="0.15">
      <c r="B12" s="620" t="s">
        <v>237</v>
      </c>
      <c r="C12" s="621"/>
      <c r="D12" s="621"/>
      <c r="E12" s="621"/>
      <c r="F12" s="621"/>
      <c r="G12" s="621"/>
      <c r="H12" s="621"/>
      <c r="I12" s="621"/>
      <c r="J12" s="621"/>
      <c r="K12" s="621"/>
      <c r="L12" s="621"/>
      <c r="M12" s="621"/>
      <c r="N12" s="621"/>
      <c r="O12" s="621"/>
      <c r="P12" s="621"/>
      <c r="Q12" s="622"/>
      <c r="R12" s="623" t="s">
        <v>122</v>
      </c>
      <c r="S12" s="624"/>
      <c r="T12" s="624"/>
      <c r="U12" s="624"/>
      <c r="V12" s="624"/>
      <c r="W12" s="624"/>
      <c r="X12" s="624"/>
      <c r="Y12" s="625"/>
      <c r="Z12" s="626" t="s">
        <v>122</v>
      </c>
      <c r="AA12" s="626"/>
      <c r="AB12" s="626"/>
      <c r="AC12" s="626"/>
      <c r="AD12" s="627" t="s">
        <v>122</v>
      </c>
      <c r="AE12" s="627"/>
      <c r="AF12" s="627"/>
      <c r="AG12" s="627"/>
      <c r="AH12" s="627"/>
      <c r="AI12" s="627"/>
      <c r="AJ12" s="627"/>
      <c r="AK12" s="627"/>
      <c r="AL12" s="628" t="s">
        <v>122</v>
      </c>
      <c r="AM12" s="629"/>
      <c r="AN12" s="629"/>
      <c r="AO12" s="630"/>
      <c r="AP12" s="620" t="s">
        <v>238</v>
      </c>
      <c r="AQ12" s="621"/>
      <c r="AR12" s="621"/>
      <c r="AS12" s="621"/>
      <c r="AT12" s="621"/>
      <c r="AU12" s="621"/>
      <c r="AV12" s="621"/>
      <c r="AW12" s="621"/>
      <c r="AX12" s="621"/>
      <c r="AY12" s="621"/>
      <c r="AZ12" s="621"/>
      <c r="BA12" s="621"/>
      <c r="BB12" s="621"/>
      <c r="BC12" s="621"/>
      <c r="BD12" s="621"/>
      <c r="BE12" s="621"/>
      <c r="BF12" s="622"/>
      <c r="BG12" s="623">
        <v>348028</v>
      </c>
      <c r="BH12" s="624"/>
      <c r="BI12" s="624"/>
      <c r="BJ12" s="624"/>
      <c r="BK12" s="624"/>
      <c r="BL12" s="624"/>
      <c r="BM12" s="624"/>
      <c r="BN12" s="625"/>
      <c r="BO12" s="626">
        <v>43</v>
      </c>
      <c r="BP12" s="626"/>
      <c r="BQ12" s="626"/>
      <c r="BR12" s="626"/>
      <c r="BS12" s="627" t="s">
        <v>122</v>
      </c>
      <c r="BT12" s="627"/>
      <c r="BU12" s="627"/>
      <c r="BV12" s="627"/>
      <c r="BW12" s="627"/>
      <c r="BX12" s="627"/>
      <c r="BY12" s="627"/>
      <c r="BZ12" s="627"/>
      <c r="CA12" s="627"/>
      <c r="CB12" s="631"/>
      <c r="CD12" s="620" t="s">
        <v>239</v>
      </c>
      <c r="CE12" s="621"/>
      <c r="CF12" s="621"/>
      <c r="CG12" s="621"/>
      <c r="CH12" s="621"/>
      <c r="CI12" s="621"/>
      <c r="CJ12" s="621"/>
      <c r="CK12" s="621"/>
      <c r="CL12" s="621"/>
      <c r="CM12" s="621"/>
      <c r="CN12" s="621"/>
      <c r="CO12" s="621"/>
      <c r="CP12" s="621"/>
      <c r="CQ12" s="622"/>
      <c r="CR12" s="623">
        <v>404550</v>
      </c>
      <c r="CS12" s="624"/>
      <c r="CT12" s="624"/>
      <c r="CU12" s="624"/>
      <c r="CV12" s="624"/>
      <c r="CW12" s="624"/>
      <c r="CX12" s="624"/>
      <c r="CY12" s="625"/>
      <c r="CZ12" s="626">
        <v>6.2</v>
      </c>
      <c r="DA12" s="626"/>
      <c r="DB12" s="626"/>
      <c r="DC12" s="626"/>
      <c r="DD12" s="632">
        <v>70840</v>
      </c>
      <c r="DE12" s="624"/>
      <c r="DF12" s="624"/>
      <c r="DG12" s="624"/>
      <c r="DH12" s="624"/>
      <c r="DI12" s="624"/>
      <c r="DJ12" s="624"/>
      <c r="DK12" s="624"/>
      <c r="DL12" s="624"/>
      <c r="DM12" s="624"/>
      <c r="DN12" s="624"/>
      <c r="DO12" s="624"/>
      <c r="DP12" s="625"/>
      <c r="DQ12" s="632">
        <v>165949</v>
      </c>
      <c r="DR12" s="624"/>
      <c r="DS12" s="624"/>
      <c r="DT12" s="624"/>
      <c r="DU12" s="624"/>
      <c r="DV12" s="624"/>
      <c r="DW12" s="624"/>
      <c r="DX12" s="624"/>
      <c r="DY12" s="624"/>
      <c r="DZ12" s="624"/>
      <c r="EA12" s="624"/>
      <c r="EB12" s="624"/>
      <c r="EC12" s="633"/>
    </row>
    <row r="13" spans="2:143" ht="11.25" customHeight="1" x14ac:dyDescent="0.15">
      <c r="B13" s="620" t="s">
        <v>240</v>
      </c>
      <c r="C13" s="621"/>
      <c r="D13" s="621"/>
      <c r="E13" s="621"/>
      <c r="F13" s="621"/>
      <c r="G13" s="621"/>
      <c r="H13" s="621"/>
      <c r="I13" s="621"/>
      <c r="J13" s="621"/>
      <c r="K13" s="621"/>
      <c r="L13" s="621"/>
      <c r="M13" s="621"/>
      <c r="N13" s="621"/>
      <c r="O13" s="621"/>
      <c r="P13" s="621"/>
      <c r="Q13" s="622"/>
      <c r="R13" s="623" t="s">
        <v>122</v>
      </c>
      <c r="S13" s="624"/>
      <c r="T13" s="624"/>
      <c r="U13" s="624"/>
      <c r="V13" s="624"/>
      <c r="W13" s="624"/>
      <c r="X13" s="624"/>
      <c r="Y13" s="625"/>
      <c r="Z13" s="626" t="s">
        <v>122</v>
      </c>
      <c r="AA13" s="626"/>
      <c r="AB13" s="626"/>
      <c r="AC13" s="626"/>
      <c r="AD13" s="627" t="s">
        <v>122</v>
      </c>
      <c r="AE13" s="627"/>
      <c r="AF13" s="627"/>
      <c r="AG13" s="627"/>
      <c r="AH13" s="627"/>
      <c r="AI13" s="627"/>
      <c r="AJ13" s="627"/>
      <c r="AK13" s="627"/>
      <c r="AL13" s="628" t="s">
        <v>122</v>
      </c>
      <c r="AM13" s="629"/>
      <c r="AN13" s="629"/>
      <c r="AO13" s="630"/>
      <c r="AP13" s="620" t="s">
        <v>241</v>
      </c>
      <c r="AQ13" s="621"/>
      <c r="AR13" s="621"/>
      <c r="AS13" s="621"/>
      <c r="AT13" s="621"/>
      <c r="AU13" s="621"/>
      <c r="AV13" s="621"/>
      <c r="AW13" s="621"/>
      <c r="AX13" s="621"/>
      <c r="AY13" s="621"/>
      <c r="AZ13" s="621"/>
      <c r="BA13" s="621"/>
      <c r="BB13" s="621"/>
      <c r="BC13" s="621"/>
      <c r="BD13" s="621"/>
      <c r="BE13" s="621"/>
      <c r="BF13" s="622"/>
      <c r="BG13" s="623">
        <v>330657</v>
      </c>
      <c r="BH13" s="624"/>
      <c r="BI13" s="624"/>
      <c r="BJ13" s="624"/>
      <c r="BK13" s="624"/>
      <c r="BL13" s="624"/>
      <c r="BM13" s="624"/>
      <c r="BN13" s="625"/>
      <c r="BO13" s="626">
        <v>40.799999999999997</v>
      </c>
      <c r="BP13" s="626"/>
      <c r="BQ13" s="626"/>
      <c r="BR13" s="626"/>
      <c r="BS13" s="627" t="s">
        <v>122</v>
      </c>
      <c r="BT13" s="627"/>
      <c r="BU13" s="627"/>
      <c r="BV13" s="627"/>
      <c r="BW13" s="627"/>
      <c r="BX13" s="627"/>
      <c r="BY13" s="627"/>
      <c r="BZ13" s="627"/>
      <c r="CA13" s="627"/>
      <c r="CB13" s="631"/>
      <c r="CD13" s="620" t="s">
        <v>242</v>
      </c>
      <c r="CE13" s="621"/>
      <c r="CF13" s="621"/>
      <c r="CG13" s="621"/>
      <c r="CH13" s="621"/>
      <c r="CI13" s="621"/>
      <c r="CJ13" s="621"/>
      <c r="CK13" s="621"/>
      <c r="CL13" s="621"/>
      <c r="CM13" s="621"/>
      <c r="CN13" s="621"/>
      <c r="CO13" s="621"/>
      <c r="CP13" s="621"/>
      <c r="CQ13" s="622"/>
      <c r="CR13" s="623">
        <v>857534</v>
      </c>
      <c r="CS13" s="624"/>
      <c r="CT13" s="624"/>
      <c r="CU13" s="624"/>
      <c r="CV13" s="624"/>
      <c r="CW13" s="624"/>
      <c r="CX13" s="624"/>
      <c r="CY13" s="625"/>
      <c r="CZ13" s="626">
        <v>13.2</v>
      </c>
      <c r="DA13" s="626"/>
      <c r="DB13" s="626"/>
      <c r="DC13" s="626"/>
      <c r="DD13" s="632">
        <v>456758</v>
      </c>
      <c r="DE13" s="624"/>
      <c r="DF13" s="624"/>
      <c r="DG13" s="624"/>
      <c r="DH13" s="624"/>
      <c r="DI13" s="624"/>
      <c r="DJ13" s="624"/>
      <c r="DK13" s="624"/>
      <c r="DL13" s="624"/>
      <c r="DM13" s="624"/>
      <c r="DN13" s="624"/>
      <c r="DO13" s="624"/>
      <c r="DP13" s="625"/>
      <c r="DQ13" s="632">
        <v>389391</v>
      </c>
      <c r="DR13" s="624"/>
      <c r="DS13" s="624"/>
      <c r="DT13" s="624"/>
      <c r="DU13" s="624"/>
      <c r="DV13" s="624"/>
      <c r="DW13" s="624"/>
      <c r="DX13" s="624"/>
      <c r="DY13" s="624"/>
      <c r="DZ13" s="624"/>
      <c r="EA13" s="624"/>
      <c r="EB13" s="624"/>
      <c r="EC13" s="633"/>
    </row>
    <row r="14" spans="2:143" ht="11.25" customHeight="1" x14ac:dyDescent="0.15">
      <c r="B14" s="620" t="s">
        <v>243</v>
      </c>
      <c r="C14" s="621"/>
      <c r="D14" s="621"/>
      <c r="E14" s="621"/>
      <c r="F14" s="621"/>
      <c r="G14" s="621"/>
      <c r="H14" s="621"/>
      <c r="I14" s="621"/>
      <c r="J14" s="621"/>
      <c r="K14" s="621"/>
      <c r="L14" s="621"/>
      <c r="M14" s="621"/>
      <c r="N14" s="621"/>
      <c r="O14" s="621"/>
      <c r="P14" s="621"/>
      <c r="Q14" s="622"/>
      <c r="R14" s="623" t="s">
        <v>122</v>
      </c>
      <c r="S14" s="624"/>
      <c r="T14" s="624"/>
      <c r="U14" s="624"/>
      <c r="V14" s="624"/>
      <c r="W14" s="624"/>
      <c r="X14" s="624"/>
      <c r="Y14" s="625"/>
      <c r="Z14" s="626" t="s">
        <v>122</v>
      </c>
      <c r="AA14" s="626"/>
      <c r="AB14" s="626"/>
      <c r="AC14" s="626"/>
      <c r="AD14" s="627" t="s">
        <v>122</v>
      </c>
      <c r="AE14" s="627"/>
      <c r="AF14" s="627"/>
      <c r="AG14" s="627"/>
      <c r="AH14" s="627"/>
      <c r="AI14" s="627"/>
      <c r="AJ14" s="627"/>
      <c r="AK14" s="627"/>
      <c r="AL14" s="628" t="s">
        <v>122</v>
      </c>
      <c r="AM14" s="629"/>
      <c r="AN14" s="629"/>
      <c r="AO14" s="630"/>
      <c r="AP14" s="620" t="s">
        <v>244</v>
      </c>
      <c r="AQ14" s="621"/>
      <c r="AR14" s="621"/>
      <c r="AS14" s="621"/>
      <c r="AT14" s="621"/>
      <c r="AU14" s="621"/>
      <c r="AV14" s="621"/>
      <c r="AW14" s="621"/>
      <c r="AX14" s="621"/>
      <c r="AY14" s="621"/>
      <c r="AZ14" s="621"/>
      <c r="BA14" s="621"/>
      <c r="BB14" s="621"/>
      <c r="BC14" s="621"/>
      <c r="BD14" s="621"/>
      <c r="BE14" s="621"/>
      <c r="BF14" s="622"/>
      <c r="BG14" s="623">
        <v>21448</v>
      </c>
      <c r="BH14" s="624"/>
      <c r="BI14" s="624"/>
      <c r="BJ14" s="624"/>
      <c r="BK14" s="624"/>
      <c r="BL14" s="624"/>
      <c r="BM14" s="624"/>
      <c r="BN14" s="625"/>
      <c r="BO14" s="626">
        <v>2.6</v>
      </c>
      <c r="BP14" s="626"/>
      <c r="BQ14" s="626"/>
      <c r="BR14" s="626"/>
      <c r="BS14" s="627" t="s">
        <v>122</v>
      </c>
      <c r="BT14" s="627"/>
      <c r="BU14" s="627"/>
      <c r="BV14" s="627"/>
      <c r="BW14" s="627"/>
      <c r="BX14" s="627"/>
      <c r="BY14" s="627"/>
      <c r="BZ14" s="627"/>
      <c r="CA14" s="627"/>
      <c r="CB14" s="631"/>
      <c r="CD14" s="620" t="s">
        <v>245</v>
      </c>
      <c r="CE14" s="621"/>
      <c r="CF14" s="621"/>
      <c r="CG14" s="621"/>
      <c r="CH14" s="621"/>
      <c r="CI14" s="621"/>
      <c r="CJ14" s="621"/>
      <c r="CK14" s="621"/>
      <c r="CL14" s="621"/>
      <c r="CM14" s="621"/>
      <c r="CN14" s="621"/>
      <c r="CO14" s="621"/>
      <c r="CP14" s="621"/>
      <c r="CQ14" s="622"/>
      <c r="CR14" s="623">
        <v>256276</v>
      </c>
      <c r="CS14" s="624"/>
      <c r="CT14" s="624"/>
      <c r="CU14" s="624"/>
      <c r="CV14" s="624"/>
      <c r="CW14" s="624"/>
      <c r="CX14" s="624"/>
      <c r="CY14" s="625"/>
      <c r="CZ14" s="626">
        <v>4</v>
      </c>
      <c r="DA14" s="626"/>
      <c r="DB14" s="626"/>
      <c r="DC14" s="626"/>
      <c r="DD14" s="632">
        <v>10065</v>
      </c>
      <c r="DE14" s="624"/>
      <c r="DF14" s="624"/>
      <c r="DG14" s="624"/>
      <c r="DH14" s="624"/>
      <c r="DI14" s="624"/>
      <c r="DJ14" s="624"/>
      <c r="DK14" s="624"/>
      <c r="DL14" s="624"/>
      <c r="DM14" s="624"/>
      <c r="DN14" s="624"/>
      <c r="DO14" s="624"/>
      <c r="DP14" s="625"/>
      <c r="DQ14" s="632">
        <v>244596</v>
      </c>
      <c r="DR14" s="624"/>
      <c r="DS14" s="624"/>
      <c r="DT14" s="624"/>
      <c r="DU14" s="624"/>
      <c r="DV14" s="624"/>
      <c r="DW14" s="624"/>
      <c r="DX14" s="624"/>
      <c r="DY14" s="624"/>
      <c r="DZ14" s="624"/>
      <c r="EA14" s="624"/>
      <c r="EB14" s="624"/>
      <c r="EC14" s="633"/>
    </row>
    <row r="15" spans="2:143" ht="11.25" customHeight="1" x14ac:dyDescent="0.15">
      <c r="B15" s="620" t="s">
        <v>246</v>
      </c>
      <c r="C15" s="621"/>
      <c r="D15" s="621"/>
      <c r="E15" s="621"/>
      <c r="F15" s="621"/>
      <c r="G15" s="621"/>
      <c r="H15" s="621"/>
      <c r="I15" s="621"/>
      <c r="J15" s="621"/>
      <c r="K15" s="621"/>
      <c r="L15" s="621"/>
      <c r="M15" s="621"/>
      <c r="N15" s="621"/>
      <c r="O15" s="621"/>
      <c r="P15" s="621"/>
      <c r="Q15" s="622"/>
      <c r="R15" s="623">
        <v>5004</v>
      </c>
      <c r="S15" s="624"/>
      <c r="T15" s="624"/>
      <c r="U15" s="624"/>
      <c r="V15" s="624"/>
      <c r="W15" s="624"/>
      <c r="X15" s="624"/>
      <c r="Y15" s="625"/>
      <c r="Z15" s="626">
        <v>0.1</v>
      </c>
      <c r="AA15" s="626"/>
      <c r="AB15" s="626"/>
      <c r="AC15" s="626"/>
      <c r="AD15" s="627">
        <v>5004</v>
      </c>
      <c r="AE15" s="627"/>
      <c r="AF15" s="627"/>
      <c r="AG15" s="627"/>
      <c r="AH15" s="627"/>
      <c r="AI15" s="627"/>
      <c r="AJ15" s="627"/>
      <c r="AK15" s="627"/>
      <c r="AL15" s="628">
        <v>0.1</v>
      </c>
      <c r="AM15" s="629"/>
      <c r="AN15" s="629"/>
      <c r="AO15" s="630"/>
      <c r="AP15" s="620" t="s">
        <v>247</v>
      </c>
      <c r="AQ15" s="621"/>
      <c r="AR15" s="621"/>
      <c r="AS15" s="621"/>
      <c r="AT15" s="621"/>
      <c r="AU15" s="621"/>
      <c r="AV15" s="621"/>
      <c r="AW15" s="621"/>
      <c r="AX15" s="621"/>
      <c r="AY15" s="621"/>
      <c r="AZ15" s="621"/>
      <c r="BA15" s="621"/>
      <c r="BB15" s="621"/>
      <c r="BC15" s="621"/>
      <c r="BD15" s="621"/>
      <c r="BE15" s="621"/>
      <c r="BF15" s="622"/>
      <c r="BG15" s="623">
        <v>78346</v>
      </c>
      <c r="BH15" s="624"/>
      <c r="BI15" s="624"/>
      <c r="BJ15" s="624"/>
      <c r="BK15" s="624"/>
      <c r="BL15" s="624"/>
      <c r="BM15" s="624"/>
      <c r="BN15" s="625"/>
      <c r="BO15" s="626">
        <v>9.6999999999999993</v>
      </c>
      <c r="BP15" s="626"/>
      <c r="BQ15" s="626"/>
      <c r="BR15" s="626"/>
      <c r="BS15" s="627" t="s">
        <v>122</v>
      </c>
      <c r="BT15" s="627"/>
      <c r="BU15" s="627"/>
      <c r="BV15" s="627"/>
      <c r="BW15" s="627"/>
      <c r="BX15" s="627"/>
      <c r="BY15" s="627"/>
      <c r="BZ15" s="627"/>
      <c r="CA15" s="627"/>
      <c r="CB15" s="631"/>
      <c r="CD15" s="620" t="s">
        <v>248</v>
      </c>
      <c r="CE15" s="621"/>
      <c r="CF15" s="621"/>
      <c r="CG15" s="621"/>
      <c r="CH15" s="621"/>
      <c r="CI15" s="621"/>
      <c r="CJ15" s="621"/>
      <c r="CK15" s="621"/>
      <c r="CL15" s="621"/>
      <c r="CM15" s="621"/>
      <c r="CN15" s="621"/>
      <c r="CO15" s="621"/>
      <c r="CP15" s="621"/>
      <c r="CQ15" s="622"/>
      <c r="CR15" s="623">
        <v>676044</v>
      </c>
      <c r="CS15" s="624"/>
      <c r="CT15" s="624"/>
      <c r="CU15" s="624"/>
      <c r="CV15" s="624"/>
      <c r="CW15" s="624"/>
      <c r="CX15" s="624"/>
      <c r="CY15" s="625"/>
      <c r="CZ15" s="626">
        <v>10.4</v>
      </c>
      <c r="DA15" s="626"/>
      <c r="DB15" s="626"/>
      <c r="DC15" s="626"/>
      <c r="DD15" s="632">
        <v>113499</v>
      </c>
      <c r="DE15" s="624"/>
      <c r="DF15" s="624"/>
      <c r="DG15" s="624"/>
      <c r="DH15" s="624"/>
      <c r="DI15" s="624"/>
      <c r="DJ15" s="624"/>
      <c r="DK15" s="624"/>
      <c r="DL15" s="624"/>
      <c r="DM15" s="624"/>
      <c r="DN15" s="624"/>
      <c r="DO15" s="624"/>
      <c r="DP15" s="625"/>
      <c r="DQ15" s="632">
        <v>522807</v>
      </c>
      <c r="DR15" s="624"/>
      <c r="DS15" s="624"/>
      <c r="DT15" s="624"/>
      <c r="DU15" s="624"/>
      <c r="DV15" s="624"/>
      <c r="DW15" s="624"/>
      <c r="DX15" s="624"/>
      <c r="DY15" s="624"/>
      <c r="DZ15" s="624"/>
      <c r="EA15" s="624"/>
      <c r="EB15" s="624"/>
      <c r="EC15" s="633"/>
    </row>
    <row r="16" spans="2:143" ht="11.25" customHeight="1" x14ac:dyDescent="0.15">
      <c r="B16" s="620" t="s">
        <v>249</v>
      </c>
      <c r="C16" s="621"/>
      <c r="D16" s="621"/>
      <c r="E16" s="621"/>
      <c r="F16" s="621"/>
      <c r="G16" s="621"/>
      <c r="H16" s="621"/>
      <c r="I16" s="621"/>
      <c r="J16" s="621"/>
      <c r="K16" s="621"/>
      <c r="L16" s="621"/>
      <c r="M16" s="621"/>
      <c r="N16" s="621"/>
      <c r="O16" s="621"/>
      <c r="P16" s="621"/>
      <c r="Q16" s="622"/>
      <c r="R16" s="623">
        <v>17763</v>
      </c>
      <c r="S16" s="624"/>
      <c r="T16" s="624"/>
      <c r="U16" s="624"/>
      <c r="V16" s="624"/>
      <c r="W16" s="624"/>
      <c r="X16" s="624"/>
      <c r="Y16" s="625"/>
      <c r="Z16" s="626">
        <v>0.3</v>
      </c>
      <c r="AA16" s="626"/>
      <c r="AB16" s="626"/>
      <c r="AC16" s="626"/>
      <c r="AD16" s="627">
        <v>17763</v>
      </c>
      <c r="AE16" s="627"/>
      <c r="AF16" s="627"/>
      <c r="AG16" s="627"/>
      <c r="AH16" s="627"/>
      <c r="AI16" s="627"/>
      <c r="AJ16" s="627"/>
      <c r="AK16" s="627"/>
      <c r="AL16" s="628">
        <v>0.5</v>
      </c>
      <c r="AM16" s="629"/>
      <c r="AN16" s="629"/>
      <c r="AO16" s="630"/>
      <c r="AP16" s="620" t="s">
        <v>250</v>
      </c>
      <c r="AQ16" s="621"/>
      <c r="AR16" s="621"/>
      <c r="AS16" s="621"/>
      <c r="AT16" s="621"/>
      <c r="AU16" s="621"/>
      <c r="AV16" s="621"/>
      <c r="AW16" s="621"/>
      <c r="AX16" s="621"/>
      <c r="AY16" s="621"/>
      <c r="AZ16" s="621"/>
      <c r="BA16" s="621"/>
      <c r="BB16" s="621"/>
      <c r="BC16" s="621"/>
      <c r="BD16" s="621"/>
      <c r="BE16" s="621"/>
      <c r="BF16" s="622"/>
      <c r="BG16" s="623" t="s">
        <v>122</v>
      </c>
      <c r="BH16" s="624"/>
      <c r="BI16" s="624"/>
      <c r="BJ16" s="624"/>
      <c r="BK16" s="624"/>
      <c r="BL16" s="624"/>
      <c r="BM16" s="624"/>
      <c r="BN16" s="625"/>
      <c r="BO16" s="626" t="s">
        <v>122</v>
      </c>
      <c r="BP16" s="626"/>
      <c r="BQ16" s="626"/>
      <c r="BR16" s="626"/>
      <c r="BS16" s="627" t="s">
        <v>122</v>
      </c>
      <c r="BT16" s="627"/>
      <c r="BU16" s="627"/>
      <c r="BV16" s="627"/>
      <c r="BW16" s="627"/>
      <c r="BX16" s="627"/>
      <c r="BY16" s="627"/>
      <c r="BZ16" s="627"/>
      <c r="CA16" s="627"/>
      <c r="CB16" s="631"/>
      <c r="CD16" s="620" t="s">
        <v>251</v>
      </c>
      <c r="CE16" s="621"/>
      <c r="CF16" s="621"/>
      <c r="CG16" s="621"/>
      <c r="CH16" s="621"/>
      <c r="CI16" s="621"/>
      <c r="CJ16" s="621"/>
      <c r="CK16" s="621"/>
      <c r="CL16" s="621"/>
      <c r="CM16" s="621"/>
      <c r="CN16" s="621"/>
      <c r="CO16" s="621"/>
      <c r="CP16" s="621"/>
      <c r="CQ16" s="622"/>
      <c r="CR16" s="623" t="s">
        <v>122</v>
      </c>
      <c r="CS16" s="624"/>
      <c r="CT16" s="624"/>
      <c r="CU16" s="624"/>
      <c r="CV16" s="624"/>
      <c r="CW16" s="624"/>
      <c r="CX16" s="624"/>
      <c r="CY16" s="625"/>
      <c r="CZ16" s="626" t="s">
        <v>122</v>
      </c>
      <c r="DA16" s="626"/>
      <c r="DB16" s="626"/>
      <c r="DC16" s="626"/>
      <c r="DD16" s="632" t="s">
        <v>122</v>
      </c>
      <c r="DE16" s="624"/>
      <c r="DF16" s="624"/>
      <c r="DG16" s="624"/>
      <c r="DH16" s="624"/>
      <c r="DI16" s="624"/>
      <c r="DJ16" s="624"/>
      <c r="DK16" s="624"/>
      <c r="DL16" s="624"/>
      <c r="DM16" s="624"/>
      <c r="DN16" s="624"/>
      <c r="DO16" s="624"/>
      <c r="DP16" s="625"/>
      <c r="DQ16" s="632" t="s">
        <v>122</v>
      </c>
      <c r="DR16" s="624"/>
      <c r="DS16" s="624"/>
      <c r="DT16" s="624"/>
      <c r="DU16" s="624"/>
      <c r="DV16" s="624"/>
      <c r="DW16" s="624"/>
      <c r="DX16" s="624"/>
      <c r="DY16" s="624"/>
      <c r="DZ16" s="624"/>
      <c r="EA16" s="624"/>
      <c r="EB16" s="624"/>
      <c r="EC16" s="633"/>
    </row>
    <row r="17" spans="2:133" ht="11.25" customHeight="1" x14ac:dyDescent="0.15">
      <c r="B17" s="620" t="s">
        <v>252</v>
      </c>
      <c r="C17" s="621"/>
      <c r="D17" s="621"/>
      <c r="E17" s="621"/>
      <c r="F17" s="621"/>
      <c r="G17" s="621"/>
      <c r="H17" s="621"/>
      <c r="I17" s="621"/>
      <c r="J17" s="621"/>
      <c r="K17" s="621"/>
      <c r="L17" s="621"/>
      <c r="M17" s="621"/>
      <c r="N17" s="621"/>
      <c r="O17" s="621"/>
      <c r="P17" s="621"/>
      <c r="Q17" s="622"/>
      <c r="R17" s="623">
        <v>28948</v>
      </c>
      <c r="S17" s="624"/>
      <c r="T17" s="624"/>
      <c r="U17" s="624"/>
      <c r="V17" s="624"/>
      <c r="W17" s="624"/>
      <c r="X17" s="624"/>
      <c r="Y17" s="625"/>
      <c r="Z17" s="626">
        <v>0.4</v>
      </c>
      <c r="AA17" s="626"/>
      <c r="AB17" s="626"/>
      <c r="AC17" s="626"/>
      <c r="AD17" s="627">
        <v>28948</v>
      </c>
      <c r="AE17" s="627"/>
      <c r="AF17" s="627"/>
      <c r="AG17" s="627"/>
      <c r="AH17" s="627"/>
      <c r="AI17" s="627"/>
      <c r="AJ17" s="627"/>
      <c r="AK17" s="627"/>
      <c r="AL17" s="628">
        <v>0.8</v>
      </c>
      <c r="AM17" s="629"/>
      <c r="AN17" s="629"/>
      <c r="AO17" s="630"/>
      <c r="AP17" s="620" t="s">
        <v>253</v>
      </c>
      <c r="AQ17" s="621"/>
      <c r="AR17" s="621"/>
      <c r="AS17" s="621"/>
      <c r="AT17" s="621"/>
      <c r="AU17" s="621"/>
      <c r="AV17" s="621"/>
      <c r="AW17" s="621"/>
      <c r="AX17" s="621"/>
      <c r="AY17" s="621"/>
      <c r="AZ17" s="621"/>
      <c r="BA17" s="621"/>
      <c r="BB17" s="621"/>
      <c r="BC17" s="621"/>
      <c r="BD17" s="621"/>
      <c r="BE17" s="621"/>
      <c r="BF17" s="622"/>
      <c r="BG17" s="623" t="s">
        <v>122</v>
      </c>
      <c r="BH17" s="624"/>
      <c r="BI17" s="624"/>
      <c r="BJ17" s="624"/>
      <c r="BK17" s="624"/>
      <c r="BL17" s="624"/>
      <c r="BM17" s="624"/>
      <c r="BN17" s="625"/>
      <c r="BO17" s="626" t="s">
        <v>122</v>
      </c>
      <c r="BP17" s="626"/>
      <c r="BQ17" s="626"/>
      <c r="BR17" s="626"/>
      <c r="BS17" s="627" t="s">
        <v>122</v>
      </c>
      <c r="BT17" s="627"/>
      <c r="BU17" s="627"/>
      <c r="BV17" s="627"/>
      <c r="BW17" s="627"/>
      <c r="BX17" s="627"/>
      <c r="BY17" s="627"/>
      <c r="BZ17" s="627"/>
      <c r="CA17" s="627"/>
      <c r="CB17" s="631"/>
      <c r="CD17" s="620" t="s">
        <v>254</v>
      </c>
      <c r="CE17" s="621"/>
      <c r="CF17" s="621"/>
      <c r="CG17" s="621"/>
      <c r="CH17" s="621"/>
      <c r="CI17" s="621"/>
      <c r="CJ17" s="621"/>
      <c r="CK17" s="621"/>
      <c r="CL17" s="621"/>
      <c r="CM17" s="621"/>
      <c r="CN17" s="621"/>
      <c r="CO17" s="621"/>
      <c r="CP17" s="621"/>
      <c r="CQ17" s="622"/>
      <c r="CR17" s="623">
        <v>534031</v>
      </c>
      <c r="CS17" s="624"/>
      <c r="CT17" s="624"/>
      <c r="CU17" s="624"/>
      <c r="CV17" s="624"/>
      <c r="CW17" s="624"/>
      <c r="CX17" s="624"/>
      <c r="CY17" s="625"/>
      <c r="CZ17" s="626">
        <v>8.1999999999999993</v>
      </c>
      <c r="DA17" s="626"/>
      <c r="DB17" s="626"/>
      <c r="DC17" s="626"/>
      <c r="DD17" s="632" t="s">
        <v>122</v>
      </c>
      <c r="DE17" s="624"/>
      <c r="DF17" s="624"/>
      <c r="DG17" s="624"/>
      <c r="DH17" s="624"/>
      <c r="DI17" s="624"/>
      <c r="DJ17" s="624"/>
      <c r="DK17" s="624"/>
      <c r="DL17" s="624"/>
      <c r="DM17" s="624"/>
      <c r="DN17" s="624"/>
      <c r="DO17" s="624"/>
      <c r="DP17" s="625"/>
      <c r="DQ17" s="632">
        <v>493110</v>
      </c>
      <c r="DR17" s="624"/>
      <c r="DS17" s="624"/>
      <c r="DT17" s="624"/>
      <c r="DU17" s="624"/>
      <c r="DV17" s="624"/>
      <c r="DW17" s="624"/>
      <c r="DX17" s="624"/>
      <c r="DY17" s="624"/>
      <c r="DZ17" s="624"/>
      <c r="EA17" s="624"/>
      <c r="EB17" s="624"/>
      <c r="EC17" s="633"/>
    </row>
    <row r="18" spans="2:133" ht="11.25" customHeight="1" x14ac:dyDescent="0.15">
      <c r="B18" s="620" t="s">
        <v>255</v>
      </c>
      <c r="C18" s="621"/>
      <c r="D18" s="621"/>
      <c r="E18" s="621"/>
      <c r="F18" s="621"/>
      <c r="G18" s="621"/>
      <c r="H18" s="621"/>
      <c r="I18" s="621"/>
      <c r="J18" s="621"/>
      <c r="K18" s="621"/>
      <c r="L18" s="621"/>
      <c r="M18" s="621"/>
      <c r="N18" s="621"/>
      <c r="O18" s="621"/>
      <c r="P18" s="621"/>
      <c r="Q18" s="622"/>
      <c r="R18" s="623">
        <v>2314</v>
      </c>
      <c r="S18" s="624"/>
      <c r="T18" s="624"/>
      <c r="U18" s="624"/>
      <c r="V18" s="624"/>
      <c r="W18" s="624"/>
      <c r="X18" s="624"/>
      <c r="Y18" s="625"/>
      <c r="Z18" s="626">
        <v>0</v>
      </c>
      <c r="AA18" s="626"/>
      <c r="AB18" s="626"/>
      <c r="AC18" s="626"/>
      <c r="AD18" s="627">
        <v>2314</v>
      </c>
      <c r="AE18" s="627"/>
      <c r="AF18" s="627"/>
      <c r="AG18" s="627"/>
      <c r="AH18" s="627"/>
      <c r="AI18" s="627"/>
      <c r="AJ18" s="627"/>
      <c r="AK18" s="627"/>
      <c r="AL18" s="628">
        <v>0.1</v>
      </c>
      <c r="AM18" s="629"/>
      <c r="AN18" s="629"/>
      <c r="AO18" s="630"/>
      <c r="AP18" s="620" t="s">
        <v>256</v>
      </c>
      <c r="AQ18" s="621"/>
      <c r="AR18" s="621"/>
      <c r="AS18" s="621"/>
      <c r="AT18" s="621"/>
      <c r="AU18" s="621"/>
      <c r="AV18" s="621"/>
      <c r="AW18" s="621"/>
      <c r="AX18" s="621"/>
      <c r="AY18" s="621"/>
      <c r="AZ18" s="621"/>
      <c r="BA18" s="621"/>
      <c r="BB18" s="621"/>
      <c r="BC18" s="621"/>
      <c r="BD18" s="621"/>
      <c r="BE18" s="621"/>
      <c r="BF18" s="622"/>
      <c r="BG18" s="623" t="s">
        <v>122</v>
      </c>
      <c r="BH18" s="624"/>
      <c r="BI18" s="624"/>
      <c r="BJ18" s="624"/>
      <c r="BK18" s="624"/>
      <c r="BL18" s="624"/>
      <c r="BM18" s="624"/>
      <c r="BN18" s="625"/>
      <c r="BO18" s="626" t="s">
        <v>122</v>
      </c>
      <c r="BP18" s="626"/>
      <c r="BQ18" s="626"/>
      <c r="BR18" s="626"/>
      <c r="BS18" s="627" t="s">
        <v>122</v>
      </c>
      <c r="BT18" s="627"/>
      <c r="BU18" s="627"/>
      <c r="BV18" s="627"/>
      <c r="BW18" s="627"/>
      <c r="BX18" s="627"/>
      <c r="BY18" s="627"/>
      <c r="BZ18" s="627"/>
      <c r="CA18" s="627"/>
      <c r="CB18" s="631"/>
      <c r="CD18" s="620" t="s">
        <v>257</v>
      </c>
      <c r="CE18" s="621"/>
      <c r="CF18" s="621"/>
      <c r="CG18" s="621"/>
      <c r="CH18" s="621"/>
      <c r="CI18" s="621"/>
      <c r="CJ18" s="621"/>
      <c r="CK18" s="621"/>
      <c r="CL18" s="621"/>
      <c r="CM18" s="621"/>
      <c r="CN18" s="621"/>
      <c r="CO18" s="621"/>
      <c r="CP18" s="621"/>
      <c r="CQ18" s="622"/>
      <c r="CR18" s="623" t="s">
        <v>122</v>
      </c>
      <c r="CS18" s="624"/>
      <c r="CT18" s="624"/>
      <c r="CU18" s="624"/>
      <c r="CV18" s="624"/>
      <c r="CW18" s="624"/>
      <c r="CX18" s="624"/>
      <c r="CY18" s="625"/>
      <c r="CZ18" s="626" t="s">
        <v>122</v>
      </c>
      <c r="DA18" s="626"/>
      <c r="DB18" s="626"/>
      <c r="DC18" s="626"/>
      <c r="DD18" s="632" t="s">
        <v>122</v>
      </c>
      <c r="DE18" s="624"/>
      <c r="DF18" s="624"/>
      <c r="DG18" s="624"/>
      <c r="DH18" s="624"/>
      <c r="DI18" s="624"/>
      <c r="DJ18" s="624"/>
      <c r="DK18" s="624"/>
      <c r="DL18" s="624"/>
      <c r="DM18" s="624"/>
      <c r="DN18" s="624"/>
      <c r="DO18" s="624"/>
      <c r="DP18" s="625"/>
      <c r="DQ18" s="632" t="s">
        <v>122</v>
      </c>
      <c r="DR18" s="624"/>
      <c r="DS18" s="624"/>
      <c r="DT18" s="624"/>
      <c r="DU18" s="624"/>
      <c r="DV18" s="624"/>
      <c r="DW18" s="624"/>
      <c r="DX18" s="624"/>
      <c r="DY18" s="624"/>
      <c r="DZ18" s="624"/>
      <c r="EA18" s="624"/>
      <c r="EB18" s="624"/>
      <c r="EC18" s="633"/>
    </row>
    <row r="19" spans="2:133" ht="11.25" customHeight="1" x14ac:dyDescent="0.15">
      <c r="B19" s="620" t="s">
        <v>258</v>
      </c>
      <c r="C19" s="621"/>
      <c r="D19" s="621"/>
      <c r="E19" s="621"/>
      <c r="F19" s="621"/>
      <c r="G19" s="621"/>
      <c r="H19" s="621"/>
      <c r="I19" s="621"/>
      <c r="J19" s="621"/>
      <c r="K19" s="621"/>
      <c r="L19" s="621"/>
      <c r="M19" s="621"/>
      <c r="N19" s="621"/>
      <c r="O19" s="621"/>
      <c r="P19" s="621"/>
      <c r="Q19" s="622"/>
      <c r="R19" s="623">
        <v>26634</v>
      </c>
      <c r="S19" s="624"/>
      <c r="T19" s="624"/>
      <c r="U19" s="624"/>
      <c r="V19" s="624"/>
      <c r="W19" s="624"/>
      <c r="X19" s="624"/>
      <c r="Y19" s="625"/>
      <c r="Z19" s="626">
        <v>0.4</v>
      </c>
      <c r="AA19" s="626"/>
      <c r="AB19" s="626"/>
      <c r="AC19" s="626"/>
      <c r="AD19" s="627">
        <v>26634</v>
      </c>
      <c r="AE19" s="627"/>
      <c r="AF19" s="627"/>
      <c r="AG19" s="627"/>
      <c r="AH19" s="627"/>
      <c r="AI19" s="627"/>
      <c r="AJ19" s="627"/>
      <c r="AK19" s="627"/>
      <c r="AL19" s="628">
        <v>0.7</v>
      </c>
      <c r="AM19" s="629"/>
      <c r="AN19" s="629"/>
      <c r="AO19" s="630"/>
      <c r="AP19" s="620" t="s">
        <v>259</v>
      </c>
      <c r="AQ19" s="621"/>
      <c r="AR19" s="621"/>
      <c r="AS19" s="621"/>
      <c r="AT19" s="621"/>
      <c r="AU19" s="621"/>
      <c r="AV19" s="621"/>
      <c r="AW19" s="621"/>
      <c r="AX19" s="621"/>
      <c r="AY19" s="621"/>
      <c r="AZ19" s="621"/>
      <c r="BA19" s="621"/>
      <c r="BB19" s="621"/>
      <c r="BC19" s="621"/>
      <c r="BD19" s="621"/>
      <c r="BE19" s="621"/>
      <c r="BF19" s="622"/>
      <c r="BG19" s="623">
        <v>207</v>
      </c>
      <c r="BH19" s="624"/>
      <c r="BI19" s="624"/>
      <c r="BJ19" s="624"/>
      <c r="BK19" s="624"/>
      <c r="BL19" s="624"/>
      <c r="BM19" s="624"/>
      <c r="BN19" s="625"/>
      <c r="BO19" s="626">
        <v>0</v>
      </c>
      <c r="BP19" s="626"/>
      <c r="BQ19" s="626"/>
      <c r="BR19" s="626"/>
      <c r="BS19" s="627" t="s">
        <v>122</v>
      </c>
      <c r="BT19" s="627"/>
      <c r="BU19" s="627"/>
      <c r="BV19" s="627"/>
      <c r="BW19" s="627"/>
      <c r="BX19" s="627"/>
      <c r="BY19" s="627"/>
      <c r="BZ19" s="627"/>
      <c r="CA19" s="627"/>
      <c r="CB19" s="631"/>
      <c r="CD19" s="620" t="s">
        <v>260</v>
      </c>
      <c r="CE19" s="621"/>
      <c r="CF19" s="621"/>
      <c r="CG19" s="621"/>
      <c r="CH19" s="621"/>
      <c r="CI19" s="621"/>
      <c r="CJ19" s="621"/>
      <c r="CK19" s="621"/>
      <c r="CL19" s="621"/>
      <c r="CM19" s="621"/>
      <c r="CN19" s="621"/>
      <c r="CO19" s="621"/>
      <c r="CP19" s="621"/>
      <c r="CQ19" s="622"/>
      <c r="CR19" s="623" t="s">
        <v>122</v>
      </c>
      <c r="CS19" s="624"/>
      <c r="CT19" s="624"/>
      <c r="CU19" s="624"/>
      <c r="CV19" s="624"/>
      <c r="CW19" s="624"/>
      <c r="CX19" s="624"/>
      <c r="CY19" s="625"/>
      <c r="CZ19" s="626" t="s">
        <v>122</v>
      </c>
      <c r="DA19" s="626"/>
      <c r="DB19" s="626"/>
      <c r="DC19" s="626"/>
      <c r="DD19" s="632" t="s">
        <v>122</v>
      </c>
      <c r="DE19" s="624"/>
      <c r="DF19" s="624"/>
      <c r="DG19" s="624"/>
      <c r="DH19" s="624"/>
      <c r="DI19" s="624"/>
      <c r="DJ19" s="624"/>
      <c r="DK19" s="624"/>
      <c r="DL19" s="624"/>
      <c r="DM19" s="624"/>
      <c r="DN19" s="624"/>
      <c r="DO19" s="624"/>
      <c r="DP19" s="625"/>
      <c r="DQ19" s="632" t="s">
        <v>122</v>
      </c>
      <c r="DR19" s="624"/>
      <c r="DS19" s="624"/>
      <c r="DT19" s="624"/>
      <c r="DU19" s="624"/>
      <c r="DV19" s="624"/>
      <c r="DW19" s="624"/>
      <c r="DX19" s="624"/>
      <c r="DY19" s="624"/>
      <c r="DZ19" s="624"/>
      <c r="EA19" s="624"/>
      <c r="EB19" s="624"/>
      <c r="EC19" s="633"/>
    </row>
    <row r="20" spans="2:133" ht="11.25" customHeight="1" x14ac:dyDescent="0.15">
      <c r="B20" s="636" t="s">
        <v>261</v>
      </c>
      <c r="C20" s="637"/>
      <c r="D20" s="637"/>
      <c r="E20" s="637"/>
      <c r="F20" s="637"/>
      <c r="G20" s="637"/>
      <c r="H20" s="637"/>
      <c r="I20" s="637"/>
      <c r="J20" s="637"/>
      <c r="K20" s="637"/>
      <c r="L20" s="637"/>
      <c r="M20" s="637"/>
      <c r="N20" s="637"/>
      <c r="O20" s="637"/>
      <c r="P20" s="637"/>
      <c r="Q20" s="638"/>
      <c r="R20" s="623" t="s">
        <v>122</v>
      </c>
      <c r="S20" s="624"/>
      <c r="T20" s="624"/>
      <c r="U20" s="624"/>
      <c r="V20" s="624"/>
      <c r="W20" s="624"/>
      <c r="X20" s="624"/>
      <c r="Y20" s="625"/>
      <c r="Z20" s="626" t="s">
        <v>122</v>
      </c>
      <c r="AA20" s="626"/>
      <c r="AB20" s="626"/>
      <c r="AC20" s="626"/>
      <c r="AD20" s="627" t="s">
        <v>122</v>
      </c>
      <c r="AE20" s="627"/>
      <c r="AF20" s="627"/>
      <c r="AG20" s="627"/>
      <c r="AH20" s="627"/>
      <c r="AI20" s="627"/>
      <c r="AJ20" s="627"/>
      <c r="AK20" s="627"/>
      <c r="AL20" s="628" t="s">
        <v>122</v>
      </c>
      <c r="AM20" s="629"/>
      <c r="AN20" s="629"/>
      <c r="AO20" s="630"/>
      <c r="AP20" s="620" t="s">
        <v>262</v>
      </c>
      <c r="AQ20" s="621"/>
      <c r="AR20" s="621"/>
      <c r="AS20" s="621"/>
      <c r="AT20" s="621"/>
      <c r="AU20" s="621"/>
      <c r="AV20" s="621"/>
      <c r="AW20" s="621"/>
      <c r="AX20" s="621"/>
      <c r="AY20" s="621"/>
      <c r="AZ20" s="621"/>
      <c r="BA20" s="621"/>
      <c r="BB20" s="621"/>
      <c r="BC20" s="621"/>
      <c r="BD20" s="621"/>
      <c r="BE20" s="621"/>
      <c r="BF20" s="622"/>
      <c r="BG20" s="623">
        <v>207</v>
      </c>
      <c r="BH20" s="624"/>
      <c r="BI20" s="624"/>
      <c r="BJ20" s="624"/>
      <c r="BK20" s="624"/>
      <c r="BL20" s="624"/>
      <c r="BM20" s="624"/>
      <c r="BN20" s="625"/>
      <c r="BO20" s="626">
        <v>0</v>
      </c>
      <c r="BP20" s="626"/>
      <c r="BQ20" s="626"/>
      <c r="BR20" s="626"/>
      <c r="BS20" s="627" t="s">
        <v>122</v>
      </c>
      <c r="BT20" s="627"/>
      <c r="BU20" s="627"/>
      <c r="BV20" s="627"/>
      <c r="BW20" s="627"/>
      <c r="BX20" s="627"/>
      <c r="BY20" s="627"/>
      <c r="BZ20" s="627"/>
      <c r="CA20" s="627"/>
      <c r="CB20" s="631"/>
      <c r="CD20" s="620" t="s">
        <v>263</v>
      </c>
      <c r="CE20" s="621"/>
      <c r="CF20" s="621"/>
      <c r="CG20" s="621"/>
      <c r="CH20" s="621"/>
      <c r="CI20" s="621"/>
      <c r="CJ20" s="621"/>
      <c r="CK20" s="621"/>
      <c r="CL20" s="621"/>
      <c r="CM20" s="621"/>
      <c r="CN20" s="621"/>
      <c r="CO20" s="621"/>
      <c r="CP20" s="621"/>
      <c r="CQ20" s="622"/>
      <c r="CR20" s="623">
        <v>6481920</v>
      </c>
      <c r="CS20" s="624"/>
      <c r="CT20" s="624"/>
      <c r="CU20" s="624"/>
      <c r="CV20" s="624"/>
      <c r="CW20" s="624"/>
      <c r="CX20" s="624"/>
      <c r="CY20" s="625"/>
      <c r="CZ20" s="626">
        <v>100</v>
      </c>
      <c r="DA20" s="626"/>
      <c r="DB20" s="626"/>
      <c r="DC20" s="626"/>
      <c r="DD20" s="632">
        <v>825476</v>
      </c>
      <c r="DE20" s="624"/>
      <c r="DF20" s="624"/>
      <c r="DG20" s="624"/>
      <c r="DH20" s="624"/>
      <c r="DI20" s="624"/>
      <c r="DJ20" s="624"/>
      <c r="DK20" s="624"/>
      <c r="DL20" s="624"/>
      <c r="DM20" s="624"/>
      <c r="DN20" s="624"/>
      <c r="DO20" s="624"/>
      <c r="DP20" s="625"/>
      <c r="DQ20" s="632">
        <v>3983501</v>
      </c>
      <c r="DR20" s="624"/>
      <c r="DS20" s="624"/>
      <c r="DT20" s="624"/>
      <c r="DU20" s="624"/>
      <c r="DV20" s="624"/>
      <c r="DW20" s="624"/>
      <c r="DX20" s="624"/>
      <c r="DY20" s="624"/>
      <c r="DZ20" s="624"/>
      <c r="EA20" s="624"/>
      <c r="EB20" s="624"/>
      <c r="EC20" s="633"/>
    </row>
    <row r="21" spans="2:133" ht="11.25" customHeight="1" x14ac:dyDescent="0.15">
      <c r="B21" s="620" t="s">
        <v>264</v>
      </c>
      <c r="C21" s="621"/>
      <c r="D21" s="621"/>
      <c r="E21" s="621"/>
      <c r="F21" s="621"/>
      <c r="G21" s="621"/>
      <c r="H21" s="621"/>
      <c r="I21" s="621"/>
      <c r="J21" s="621"/>
      <c r="K21" s="621"/>
      <c r="L21" s="621"/>
      <c r="M21" s="621"/>
      <c r="N21" s="621"/>
      <c r="O21" s="621"/>
      <c r="P21" s="621"/>
      <c r="Q21" s="622"/>
      <c r="R21" s="623">
        <v>2765891</v>
      </c>
      <c r="S21" s="624"/>
      <c r="T21" s="624"/>
      <c r="U21" s="624"/>
      <c r="V21" s="624"/>
      <c r="W21" s="624"/>
      <c r="X21" s="624"/>
      <c r="Y21" s="625"/>
      <c r="Z21" s="626">
        <v>40.700000000000003</v>
      </c>
      <c r="AA21" s="626"/>
      <c r="AB21" s="626"/>
      <c r="AC21" s="626"/>
      <c r="AD21" s="627">
        <v>2574359</v>
      </c>
      <c r="AE21" s="627"/>
      <c r="AF21" s="627"/>
      <c r="AG21" s="627"/>
      <c r="AH21" s="627"/>
      <c r="AI21" s="627"/>
      <c r="AJ21" s="627"/>
      <c r="AK21" s="627"/>
      <c r="AL21" s="628">
        <v>69.3</v>
      </c>
      <c r="AM21" s="629"/>
      <c r="AN21" s="629"/>
      <c r="AO21" s="630"/>
      <c r="AP21" s="620" t="s">
        <v>265</v>
      </c>
      <c r="AQ21" s="639"/>
      <c r="AR21" s="639"/>
      <c r="AS21" s="639"/>
      <c r="AT21" s="639"/>
      <c r="AU21" s="639"/>
      <c r="AV21" s="639"/>
      <c r="AW21" s="639"/>
      <c r="AX21" s="639"/>
      <c r="AY21" s="639"/>
      <c r="AZ21" s="639"/>
      <c r="BA21" s="639"/>
      <c r="BB21" s="639"/>
      <c r="BC21" s="639"/>
      <c r="BD21" s="639"/>
      <c r="BE21" s="639"/>
      <c r="BF21" s="640"/>
      <c r="BG21" s="623">
        <v>207</v>
      </c>
      <c r="BH21" s="624"/>
      <c r="BI21" s="624"/>
      <c r="BJ21" s="624"/>
      <c r="BK21" s="624"/>
      <c r="BL21" s="624"/>
      <c r="BM21" s="624"/>
      <c r="BN21" s="625"/>
      <c r="BO21" s="626">
        <v>0</v>
      </c>
      <c r="BP21" s="626"/>
      <c r="BQ21" s="626"/>
      <c r="BR21" s="626"/>
      <c r="BS21" s="627" t="s">
        <v>122</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15">
      <c r="B22" s="620" t="s">
        <v>266</v>
      </c>
      <c r="C22" s="621"/>
      <c r="D22" s="621"/>
      <c r="E22" s="621"/>
      <c r="F22" s="621"/>
      <c r="G22" s="621"/>
      <c r="H22" s="621"/>
      <c r="I22" s="621"/>
      <c r="J22" s="621"/>
      <c r="K22" s="621"/>
      <c r="L22" s="621"/>
      <c r="M22" s="621"/>
      <c r="N22" s="621"/>
      <c r="O22" s="621"/>
      <c r="P22" s="621"/>
      <c r="Q22" s="622"/>
      <c r="R22" s="623">
        <v>2574359</v>
      </c>
      <c r="S22" s="624"/>
      <c r="T22" s="624"/>
      <c r="U22" s="624"/>
      <c r="V22" s="624"/>
      <c r="W22" s="624"/>
      <c r="X22" s="624"/>
      <c r="Y22" s="625"/>
      <c r="Z22" s="626">
        <v>37.9</v>
      </c>
      <c r="AA22" s="626"/>
      <c r="AB22" s="626"/>
      <c r="AC22" s="626"/>
      <c r="AD22" s="627">
        <v>2574359</v>
      </c>
      <c r="AE22" s="627"/>
      <c r="AF22" s="627"/>
      <c r="AG22" s="627"/>
      <c r="AH22" s="627"/>
      <c r="AI22" s="627"/>
      <c r="AJ22" s="627"/>
      <c r="AK22" s="627"/>
      <c r="AL22" s="628">
        <v>69.3</v>
      </c>
      <c r="AM22" s="629"/>
      <c r="AN22" s="629"/>
      <c r="AO22" s="630"/>
      <c r="AP22" s="620" t="s">
        <v>267</v>
      </c>
      <c r="AQ22" s="639"/>
      <c r="AR22" s="639"/>
      <c r="AS22" s="639"/>
      <c r="AT22" s="639"/>
      <c r="AU22" s="639"/>
      <c r="AV22" s="639"/>
      <c r="AW22" s="639"/>
      <c r="AX22" s="639"/>
      <c r="AY22" s="639"/>
      <c r="AZ22" s="639"/>
      <c r="BA22" s="639"/>
      <c r="BB22" s="639"/>
      <c r="BC22" s="639"/>
      <c r="BD22" s="639"/>
      <c r="BE22" s="639"/>
      <c r="BF22" s="640"/>
      <c r="BG22" s="623" t="s">
        <v>122</v>
      </c>
      <c r="BH22" s="624"/>
      <c r="BI22" s="624"/>
      <c r="BJ22" s="624"/>
      <c r="BK22" s="624"/>
      <c r="BL22" s="624"/>
      <c r="BM22" s="624"/>
      <c r="BN22" s="625"/>
      <c r="BO22" s="626" t="s">
        <v>122</v>
      </c>
      <c r="BP22" s="626"/>
      <c r="BQ22" s="626"/>
      <c r="BR22" s="626"/>
      <c r="BS22" s="627" t="s">
        <v>122</v>
      </c>
      <c r="BT22" s="627"/>
      <c r="BU22" s="627"/>
      <c r="BV22" s="627"/>
      <c r="BW22" s="627"/>
      <c r="BX22" s="627"/>
      <c r="BY22" s="627"/>
      <c r="BZ22" s="627"/>
      <c r="CA22" s="627"/>
      <c r="CB22" s="631"/>
      <c r="CD22" s="605" t="s">
        <v>268</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15">
      <c r="B23" s="620" t="s">
        <v>269</v>
      </c>
      <c r="C23" s="621"/>
      <c r="D23" s="621"/>
      <c r="E23" s="621"/>
      <c r="F23" s="621"/>
      <c r="G23" s="621"/>
      <c r="H23" s="621"/>
      <c r="I23" s="621"/>
      <c r="J23" s="621"/>
      <c r="K23" s="621"/>
      <c r="L23" s="621"/>
      <c r="M23" s="621"/>
      <c r="N23" s="621"/>
      <c r="O23" s="621"/>
      <c r="P23" s="621"/>
      <c r="Q23" s="622"/>
      <c r="R23" s="623">
        <v>191532</v>
      </c>
      <c r="S23" s="624"/>
      <c r="T23" s="624"/>
      <c r="U23" s="624"/>
      <c r="V23" s="624"/>
      <c r="W23" s="624"/>
      <c r="X23" s="624"/>
      <c r="Y23" s="625"/>
      <c r="Z23" s="626">
        <v>2.8</v>
      </c>
      <c r="AA23" s="626"/>
      <c r="AB23" s="626"/>
      <c r="AC23" s="626"/>
      <c r="AD23" s="627" t="s">
        <v>122</v>
      </c>
      <c r="AE23" s="627"/>
      <c r="AF23" s="627"/>
      <c r="AG23" s="627"/>
      <c r="AH23" s="627"/>
      <c r="AI23" s="627"/>
      <c r="AJ23" s="627"/>
      <c r="AK23" s="627"/>
      <c r="AL23" s="628" t="s">
        <v>122</v>
      </c>
      <c r="AM23" s="629"/>
      <c r="AN23" s="629"/>
      <c r="AO23" s="630"/>
      <c r="AP23" s="620" t="s">
        <v>270</v>
      </c>
      <c r="AQ23" s="639"/>
      <c r="AR23" s="639"/>
      <c r="AS23" s="639"/>
      <c r="AT23" s="639"/>
      <c r="AU23" s="639"/>
      <c r="AV23" s="639"/>
      <c r="AW23" s="639"/>
      <c r="AX23" s="639"/>
      <c r="AY23" s="639"/>
      <c r="AZ23" s="639"/>
      <c r="BA23" s="639"/>
      <c r="BB23" s="639"/>
      <c r="BC23" s="639"/>
      <c r="BD23" s="639"/>
      <c r="BE23" s="639"/>
      <c r="BF23" s="640"/>
      <c r="BG23" s="623" t="s">
        <v>122</v>
      </c>
      <c r="BH23" s="624"/>
      <c r="BI23" s="624"/>
      <c r="BJ23" s="624"/>
      <c r="BK23" s="624"/>
      <c r="BL23" s="624"/>
      <c r="BM23" s="624"/>
      <c r="BN23" s="625"/>
      <c r="BO23" s="626" t="s">
        <v>122</v>
      </c>
      <c r="BP23" s="626"/>
      <c r="BQ23" s="626"/>
      <c r="BR23" s="626"/>
      <c r="BS23" s="627" t="s">
        <v>122</v>
      </c>
      <c r="BT23" s="627"/>
      <c r="BU23" s="627"/>
      <c r="BV23" s="627"/>
      <c r="BW23" s="627"/>
      <c r="BX23" s="627"/>
      <c r="BY23" s="627"/>
      <c r="BZ23" s="627"/>
      <c r="CA23" s="627"/>
      <c r="CB23" s="631"/>
      <c r="CD23" s="605" t="s">
        <v>210</v>
      </c>
      <c r="CE23" s="606"/>
      <c r="CF23" s="606"/>
      <c r="CG23" s="606"/>
      <c r="CH23" s="606"/>
      <c r="CI23" s="606"/>
      <c r="CJ23" s="606"/>
      <c r="CK23" s="606"/>
      <c r="CL23" s="606"/>
      <c r="CM23" s="606"/>
      <c r="CN23" s="606"/>
      <c r="CO23" s="606"/>
      <c r="CP23" s="606"/>
      <c r="CQ23" s="607"/>
      <c r="CR23" s="605" t="s">
        <v>271</v>
      </c>
      <c r="CS23" s="606"/>
      <c r="CT23" s="606"/>
      <c r="CU23" s="606"/>
      <c r="CV23" s="606"/>
      <c r="CW23" s="606"/>
      <c r="CX23" s="606"/>
      <c r="CY23" s="607"/>
      <c r="CZ23" s="605" t="s">
        <v>272</v>
      </c>
      <c r="DA23" s="606"/>
      <c r="DB23" s="606"/>
      <c r="DC23" s="607"/>
      <c r="DD23" s="605" t="s">
        <v>273</v>
      </c>
      <c r="DE23" s="606"/>
      <c r="DF23" s="606"/>
      <c r="DG23" s="606"/>
      <c r="DH23" s="606"/>
      <c r="DI23" s="606"/>
      <c r="DJ23" s="606"/>
      <c r="DK23" s="607"/>
      <c r="DL23" s="650" t="s">
        <v>274</v>
      </c>
      <c r="DM23" s="651"/>
      <c r="DN23" s="651"/>
      <c r="DO23" s="651"/>
      <c r="DP23" s="651"/>
      <c r="DQ23" s="651"/>
      <c r="DR23" s="651"/>
      <c r="DS23" s="651"/>
      <c r="DT23" s="651"/>
      <c r="DU23" s="651"/>
      <c r="DV23" s="652"/>
      <c r="DW23" s="605" t="s">
        <v>275</v>
      </c>
      <c r="DX23" s="606"/>
      <c r="DY23" s="606"/>
      <c r="DZ23" s="606"/>
      <c r="EA23" s="606"/>
      <c r="EB23" s="606"/>
      <c r="EC23" s="607"/>
    </row>
    <row r="24" spans="2:133" ht="11.25" customHeight="1" x14ac:dyDescent="0.15">
      <c r="B24" s="620" t="s">
        <v>276</v>
      </c>
      <c r="C24" s="621"/>
      <c r="D24" s="621"/>
      <c r="E24" s="621"/>
      <c r="F24" s="621"/>
      <c r="G24" s="621"/>
      <c r="H24" s="621"/>
      <c r="I24" s="621"/>
      <c r="J24" s="621"/>
      <c r="K24" s="621"/>
      <c r="L24" s="621"/>
      <c r="M24" s="621"/>
      <c r="N24" s="621"/>
      <c r="O24" s="621"/>
      <c r="P24" s="621"/>
      <c r="Q24" s="622"/>
      <c r="R24" s="623" t="s">
        <v>122</v>
      </c>
      <c r="S24" s="624"/>
      <c r="T24" s="624"/>
      <c r="U24" s="624"/>
      <c r="V24" s="624"/>
      <c r="W24" s="624"/>
      <c r="X24" s="624"/>
      <c r="Y24" s="625"/>
      <c r="Z24" s="626" t="s">
        <v>122</v>
      </c>
      <c r="AA24" s="626"/>
      <c r="AB24" s="626"/>
      <c r="AC24" s="626"/>
      <c r="AD24" s="627" t="s">
        <v>122</v>
      </c>
      <c r="AE24" s="627"/>
      <c r="AF24" s="627"/>
      <c r="AG24" s="627"/>
      <c r="AH24" s="627"/>
      <c r="AI24" s="627"/>
      <c r="AJ24" s="627"/>
      <c r="AK24" s="627"/>
      <c r="AL24" s="628" t="s">
        <v>122</v>
      </c>
      <c r="AM24" s="629"/>
      <c r="AN24" s="629"/>
      <c r="AO24" s="630"/>
      <c r="AP24" s="620" t="s">
        <v>277</v>
      </c>
      <c r="AQ24" s="639"/>
      <c r="AR24" s="639"/>
      <c r="AS24" s="639"/>
      <c r="AT24" s="639"/>
      <c r="AU24" s="639"/>
      <c r="AV24" s="639"/>
      <c r="AW24" s="639"/>
      <c r="AX24" s="639"/>
      <c r="AY24" s="639"/>
      <c r="AZ24" s="639"/>
      <c r="BA24" s="639"/>
      <c r="BB24" s="639"/>
      <c r="BC24" s="639"/>
      <c r="BD24" s="639"/>
      <c r="BE24" s="639"/>
      <c r="BF24" s="640"/>
      <c r="BG24" s="623" t="s">
        <v>122</v>
      </c>
      <c r="BH24" s="624"/>
      <c r="BI24" s="624"/>
      <c r="BJ24" s="624"/>
      <c r="BK24" s="624"/>
      <c r="BL24" s="624"/>
      <c r="BM24" s="624"/>
      <c r="BN24" s="625"/>
      <c r="BO24" s="626" t="s">
        <v>122</v>
      </c>
      <c r="BP24" s="626"/>
      <c r="BQ24" s="626"/>
      <c r="BR24" s="626"/>
      <c r="BS24" s="627" t="s">
        <v>122</v>
      </c>
      <c r="BT24" s="627"/>
      <c r="BU24" s="627"/>
      <c r="BV24" s="627"/>
      <c r="BW24" s="627"/>
      <c r="BX24" s="627"/>
      <c r="BY24" s="627"/>
      <c r="BZ24" s="627"/>
      <c r="CA24" s="627"/>
      <c r="CB24" s="631"/>
      <c r="CD24" s="609" t="s">
        <v>278</v>
      </c>
      <c r="CE24" s="610"/>
      <c r="CF24" s="610"/>
      <c r="CG24" s="610"/>
      <c r="CH24" s="610"/>
      <c r="CI24" s="610"/>
      <c r="CJ24" s="610"/>
      <c r="CK24" s="610"/>
      <c r="CL24" s="610"/>
      <c r="CM24" s="610"/>
      <c r="CN24" s="610"/>
      <c r="CO24" s="610"/>
      <c r="CP24" s="610"/>
      <c r="CQ24" s="611"/>
      <c r="CR24" s="612">
        <v>2491190</v>
      </c>
      <c r="CS24" s="613"/>
      <c r="CT24" s="613"/>
      <c r="CU24" s="613"/>
      <c r="CV24" s="613"/>
      <c r="CW24" s="613"/>
      <c r="CX24" s="613"/>
      <c r="CY24" s="614"/>
      <c r="CZ24" s="617">
        <v>38.4</v>
      </c>
      <c r="DA24" s="618"/>
      <c r="DB24" s="618"/>
      <c r="DC24" s="634"/>
      <c r="DD24" s="657">
        <v>1722418</v>
      </c>
      <c r="DE24" s="613"/>
      <c r="DF24" s="613"/>
      <c r="DG24" s="613"/>
      <c r="DH24" s="613"/>
      <c r="DI24" s="613"/>
      <c r="DJ24" s="613"/>
      <c r="DK24" s="614"/>
      <c r="DL24" s="657">
        <v>1712853</v>
      </c>
      <c r="DM24" s="613"/>
      <c r="DN24" s="613"/>
      <c r="DO24" s="613"/>
      <c r="DP24" s="613"/>
      <c r="DQ24" s="613"/>
      <c r="DR24" s="613"/>
      <c r="DS24" s="613"/>
      <c r="DT24" s="613"/>
      <c r="DU24" s="613"/>
      <c r="DV24" s="614"/>
      <c r="DW24" s="617">
        <v>46</v>
      </c>
      <c r="DX24" s="618"/>
      <c r="DY24" s="618"/>
      <c r="DZ24" s="618"/>
      <c r="EA24" s="618"/>
      <c r="EB24" s="618"/>
      <c r="EC24" s="619"/>
    </row>
    <row r="25" spans="2:133" ht="11.25" customHeight="1" x14ac:dyDescent="0.15">
      <c r="B25" s="620" t="s">
        <v>279</v>
      </c>
      <c r="C25" s="621"/>
      <c r="D25" s="621"/>
      <c r="E25" s="621"/>
      <c r="F25" s="621"/>
      <c r="G25" s="621"/>
      <c r="H25" s="621"/>
      <c r="I25" s="621"/>
      <c r="J25" s="621"/>
      <c r="K25" s="621"/>
      <c r="L25" s="621"/>
      <c r="M25" s="621"/>
      <c r="N25" s="621"/>
      <c r="O25" s="621"/>
      <c r="P25" s="621"/>
      <c r="Q25" s="622"/>
      <c r="R25" s="623">
        <v>3898403</v>
      </c>
      <c r="S25" s="624"/>
      <c r="T25" s="624"/>
      <c r="U25" s="624"/>
      <c r="V25" s="624"/>
      <c r="W25" s="624"/>
      <c r="X25" s="624"/>
      <c r="Y25" s="625"/>
      <c r="Z25" s="626">
        <v>57.4</v>
      </c>
      <c r="AA25" s="626"/>
      <c r="AB25" s="626"/>
      <c r="AC25" s="626"/>
      <c r="AD25" s="627">
        <v>3706871</v>
      </c>
      <c r="AE25" s="627"/>
      <c r="AF25" s="627"/>
      <c r="AG25" s="627"/>
      <c r="AH25" s="627"/>
      <c r="AI25" s="627"/>
      <c r="AJ25" s="627"/>
      <c r="AK25" s="627"/>
      <c r="AL25" s="628">
        <v>99.8</v>
      </c>
      <c r="AM25" s="629"/>
      <c r="AN25" s="629"/>
      <c r="AO25" s="630"/>
      <c r="AP25" s="620" t="s">
        <v>280</v>
      </c>
      <c r="AQ25" s="639"/>
      <c r="AR25" s="639"/>
      <c r="AS25" s="639"/>
      <c r="AT25" s="639"/>
      <c r="AU25" s="639"/>
      <c r="AV25" s="639"/>
      <c r="AW25" s="639"/>
      <c r="AX25" s="639"/>
      <c r="AY25" s="639"/>
      <c r="AZ25" s="639"/>
      <c r="BA25" s="639"/>
      <c r="BB25" s="639"/>
      <c r="BC25" s="639"/>
      <c r="BD25" s="639"/>
      <c r="BE25" s="639"/>
      <c r="BF25" s="640"/>
      <c r="BG25" s="623" t="s">
        <v>122</v>
      </c>
      <c r="BH25" s="624"/>
      <c r="BI25" s="624"/>
      <c r="BJ25" s="624"/>
      <c r="BK25" s="624"/>
      <c r="BL25" s="624"/>
      <c r="BM25" s="624"/>
      <c r="BN25" s="625"/>
      <c r="BO25" s="626" t="s">
        <v>122</v>
      </c>
      <c r="BP25" s="626"/>
      <c r="BQ25" s="626"/>
      <c r="BR25" s="626"/>
      <c r="BS25" s="627" t="s">
        <v>122</v>
      </c>
      <c r="BT25" s="627"/>
      <c r="BU25" s="627"/>
      <c r="BV25" s="627"/>
      <c r="BW25" s="627"/>
      <c r="BX25" s="627"/>
      <c r="BY25" s="627"/>
      <c r="BZ25" s="627"/>
      <c r="CA25" s="627"/>
      <c r="CB25" s="631"/>
      <c r="CD25" s="620" t="s">
        <v>281</v>
      </c>
      <c r="CE25" s="621"/>
      <c r="CF25" s="621"/>
      <c r="CG25" s="621"/>
      <c r="CH25" s="621"/>
      <c r="CI25" s="621"/>
      <c r="CJ25" s="621"/>
      <c r="CK25" s="621"/>
      <c r="CL25" s="621"/>
      <c r="CM25" s="621"/>
      <c r="CN25" s="621"/>
      <c r="CO25" s="621"/>
      <c r="CP25" s="621"/>
      <c r="CQ25" s="622"/>
      <c r="CR25" s="623">
        <v>1038672</v>
      </c>
      <c r="CS25" s="653"/>
      <c r="CT25" s="653"/>
      <c r="CU25" s="653"/>
      <c r="CV25" s="653"/>
      <c r="CW25" s="653"/>
      <c r="CX25" s="653"/>
      <c r="CY25" s="654"/>
      <c r="CZ25" s="628">
        <v>16</v>
      </c>
      <c r="DA25" s="655"/>
      <c r="DB25" s="655"/>
      <c r="DC25" s="658"/>
      <c r="DD25" s="632">
        <v>981674</v>
      </c>
      <c r="DE25" s="653"/>
      <c r="DF25" s="653"/>
      <c r="DG25" s="653"/>
      <c r="DH25" s="653"/>
      <c r="DI25" s="653"/>
      <c r="DJ25" s="653"/>
      <c r="DK25" s="654"/>
      <c r="DL25" s="632">
        <v>973634</v>
      </c>
      <c r="DM25" s="653"/>
      <c r="DN25" s="653"/>
      <c r="DO25" s="653"/>
      <c r="DP25" s="653"/>
      <c r="DQ25" s="653"/>
      <c r="DR25" s="653"/>
      <c r="DS25" s="653"/>
      <c r="DT25" s="653"/>
      <c r="DU25" s="653"/>
      <c r="DV25" s="654"/>
      <c r="DW25" s="628">
        <v>26.2</v>
      </c>
      <c r="DX25" s="655"/>
      <c r="DY25" s="655"/>
      <c r="DZ25" s="655"/>
      <c r="EA25" s="655"/>
      <c r="EB25" s="655"/>
      <c r="EC25" s="656"/>
    </row>
    <row r="26" spans="2:133" ht="11.25" customHeight="1" x14ac:dyDescent="0.15">
      <c r="B26" s="620" t="s">
        <v>282</v>
      </c>
      <c r="C26" s="621"/>
      <c r="D26" s="621"/>
      <c r="E26" s="621"/>
      <c r="F26" s="621"/>
      <c r="G26" s="621"/>
      <c r="H26" s="621"/>
      <c r="I26" s="621"/>
      <c r="J26" s="621"/>
      <c r="K26" s="621"/>
      <c r="L26" s="621"/>
      <c r="M26" s="621"/>
      <c r="N26" s="621"/>
      <c r="O26" s="621"/>
      <c r="P26" s="621"/>
      <c r="Q26" s="622"/>
      <c r="R26" s="623" t="s">
        <v>122</v>
      </c>
      <c r="S26" s="624"/>
      <c r="T26" s="624"/>
      <c r="U26" s="624"/>
      <c r="V26" s="624"/>
      <c r="W26" s="624"/>
      <c r="X26" s="624"/>
      <c r="Y26" s="625"/>
      <c r="Z26" s="626" t="s">
        <v>122</v>
      </c>
      <c r="AA26" s="626"/>
      <c r="AB26" s="626"/>
      <c r="AC26" s="626"/>
      <c r="AD26" s="627" t="s">
        <v>122</v>
      </c>
      <c r="AE26" s="627"/>
      <c r="AF26" s="627"/>
      <c r="AG26" s="627"/>
      <c r="AH26" s="627"/>
      <c r="AI26" s="627"/>
      <c r="AJ26" s="627"/>
      <c r="AK26" s="627"/>
      <c r="AL26" s="628" t="s">
        <v>122</v>
      </c>
      <c r="AM26" s="629"/>
      <c r="AN26" s="629"/>
      <c r="AO26" s="630"/>
      <c r="AP26" s="620" t="s">
        <v>283</v>
      </c>
      <c r="AQ26" s="639"/>
      <c r="AR26" s="639"/>
      <c r="AS26" s="639"/>
      <c r="AT26" s="639"/>
      <c r="AU26" s="639"/>
      <c r="AV26" s="639"/>
      <c r="AW26" s="639"/>
      <c r="AX26" s="639"/>
      <c r="AY26" s="639"/>
      <c r="AZ26" s="639"/>
      <c r="BA26" s="639"/>
      <c r="BB26" s="639"/>
      <c r="BC26" s="639"/>
      <c r="BD26" s="639"/>
      <c r="BE26" s="639"/>
      <c r="BF26" s="640"/>
      <c r="BG26" s="623" t="s">
        <v>122</v>
      </c>
      <c r="BH26" s="624"/>
      <c r="BI26" s="624"/>
      <c r="BJ26" s="624"/>
      <c r="BK26" s="624"/>
      <c r="BL26" s="624"/>
      <c r="BM26" s="624"/>
      <c r="BN26" s="625"/>
      <c r="BO26" s="626" t="s">
        <v>122</v>
      </c>
      <c r="BP26" s="626"/>
      <c r="BQ26" s="626"/>
      <c r="BR26" s="626"/>
      <c r="BS26" s="627" t="s">
        <v>122</v>
      </c>
      <c r="BT26" s="627"/>
      <c r="BU26" s="627"/>
      <c r="BV26" s="627"/>
      <c r="BW26" s="627"/>
      <c r="BX26" s="627"/>
      <c r="BY26" s="627"/>
      <c r="BZ26" s="627"/>
      <c r="CA26" s="627"/>
      <c r="CB26" s="631"/>
      <c r="CD26" s="620" t="s">
        <v>284</v>
      </c>
      <c r="CE26" s="621"/>
      <c r="CF26" s="621"/>
      <c r="CG26" s="621"/>
      <c r="CH26" s="621"/>
      <c r="CI26" s="621"/>
      <c r="CJ26" s="621"/>
      <c r="CK26" s="621"/>
      <c r="CL26" s="621"/>
      <c r="CM26" s="621"/>
      <c r="CN26" s="621"/>
      <c r="CO26" s="621"/>
      <c r="CP26" s="621"/>
      <c r="CQ26" s="622"/>
      <c r="CR26" s="623">
        <v>700652</v>
      </c>
      <c r="CS26" s="624"/>
      <c r="CT26" s="624"/>
      <c r="CU26" s="624"/>
      <c r="CV26" s="624"/>
      <c r="CW26" s="624"/>
      <c r="CX26" s="624"/>
      <c r="CY26" s="625"/>
      <c r="CZ26" s="628">
        <v>10.8</v>
      </c>
      <c r="DA26" s="655"/>
      <c r="DB26" s="655"/>
      <c r="DC26" s="658"/>
      <c r="DD26" s="632">
        <v>656520</v>
      </c>
      <c r="DE26" s="624"/>
      <c r="DF26" s="624"/>
      <c r="DG26" s="624"/>
      <c r="DH26" s="624"/>
      <c r="DI26" s="624"/>
      <c r="DJ26" s="624"/>
      <c r="DK26" s="625"/>
      <c r="DL26" s="632" t="s">
        <v>122</v>
      </c>
      <c r="DM26" s="624"/>
      <c r="DN26" s="624"/>
      <c r="DO26" s="624"/>
      <c r="DP26" s="624"/>
      <c r="DQ26" s="624"/>
      <c r="DR26" s="624"/>
      <c r="DS26" s="624"/>
      <c r="DT26" s="624"/>
      <c r="DU26" s="624"/>
      <c r="DV26" s="625"/>
      <c r="DW26" s="628" t="s">
        <v>122</v>
      </c>
      <c r="DX26" s="655"/>
      <c r="DY26" s="655"/>
      <c r="DZ26" s="655"/>
      <c r="EA26" s="655"/>
      <c r="EB26" s="655"/>
      <c r="EC26" s="656"/>
    </row>
    <row r="27" spans="2:133" ht="11.25" customHeight="1" x14ac:dyDescent="0.15">
      <c r="B27" s="620" t="s">
        <v>285</v>
      </c>
      <c r="C27" s="621"/>
      <c r="D27" s="621"/>
      <c r="E27" s="621"/>
      <c r="F27" s="621"/>
      <c r="G27" s="621"/>
      <c r="H27" s="621"/>
      <c r="I27" s="621"/>
      <c r="J27" s="621"/>
      <c r="K27" s="621"/>
      <c r="L27" s="621"/>
      <c r="M27" s="621"/>
      <c r="N27" s="621"/>
      <c r="O27" s="621"/>
      <c r="P27" s="621"/>
      <c r="Q27" s="622"/>
      <c r="R27" s="623">
        <v>37754</v>
      </c>
      <c r="S27" s="624"/>
      <c r="T27" s="624"/>
      <c r="U27" s="624"/>
      <c r="V27" s="624"/>
      <c r="W27" s="624"/>
      <c r="X27" s="624"/>
      <c r="Y27" s="625"/>
      <c r="Z27" s="626">
        <v>0.6</v>
      </c>
      <c r="AA27" s="626"/>
      <c r="AB27" s="626"/>
      <c r="AC27" s="626"/>
      <c r="AD27" s="627" t="s">
        <v>122</v>
      </c>
      <c r="AE27" s="627"/>
      <c r="AF27" s="627"/>
      <c r="AG27" s="627"/>
      <c r="AH27" s="627"/>
      <c r="AI27" s="627"/>
      <c r="AJ27" s="627"/>
      <c r="AK27" s="627"/>
      <c r="AL27" s="628" t="s">
        <v>122</v>
      </c>
      <c r="AM27" s="629"/>
      <c r="AN27" s="629"/>
      <c r="AO27" s="630"/>
      <c r="AP27" s="620" t="s">
        <v>286</v>
      </c>
      <c r="AQ27" s="621"/>
      <c r="AR27" s="621"/>
      <c r="AS27" s="621"/>
      <c r="AT27" s="621"/>
      <c r="AU27" s="621"/>
      <c r="AV27" s="621"/>
      <c r="AW27" s="621"/>
      <c r="AX27" s="621"/>
      <c r="AY27" s="621"/>
      <c r="AZ27" s="621"/>
      <c r="BA27" s="621"/>
      <c r="BB27" s="621"/>
      <c r="BC27" s="621"/>
      <c r="BD27" s="621"/>
      <c r="BE27" s="621"/>
      <c r="BF27" s="622"/>
      <c r="BG27" s="623">
        <v>810075</v>
      </c>
      <c r="BH27" s="624"/>
      <c r="BI27" s="624"/>
      <c r="BJ27" s="624"/>
      <c r="BK27" s="624"/>
      <c r="BL27" s="624"/>
      <c r="BM27" s="624"/>
      <c r="BN27" s="625"/>
      <c r="BO27" s="626">
        <v>100</v>
      </c>
      <c r="BP27" s="626"/>
      <c r="BQ27" s="626"/>
      <c r="BR27" s="626"/>
      <c r="BS27" s="627">
        <v>11509</v>
      </c>
      <c r="BT27" s="627"/>
      <c r="BU27" s="627"/>
      <c r="BV27" s="627"/>
      <c r="BW27" s="627"/>
      <c r="BX27" s="627"/>
      <c r="BY27" s="627"/>
      <c r="BZ27" s="627"/>
      <c r="CA27" s="627"/>
      <c r="CB27" s="631"/>
      <c r="CD27" s="620" t="s">
        <v>287</v>
      </c>
      <c r="CE27" s="621"/>
      <c r="CF27" s="621"/>
      <c r="CG27" s="621"/>
      <c r="CH27" s="621"/>
      <c r="CI27" s="621"/>
      <c r="CJ27" s="621"/>
      <c r="CK27" s="621"/>
      <c r="CL27" s="621"/>
      <c r="CM27" s="621"/>
      <c r="CN27" s="621"/>
      <c r="CO27" s="621"/>
      <c r="CP27" s="621"/>
      <c r="CQ27" s="622"/>
      <c r="CR27" s="623">
        <v>918487</v>
      </c>
      <c r="CS27" s="653"/>
      <c r="CT27" s="653"/>
      <c r="CU27" s="653"/>
      <c r="CV27" s="653"/>
      <c r="CW27" s="653"/>
      <c r="CX27" s="653"/>
      <c r="CY27" s="654"/>
      <c r="CZ27" s="628">
        <v>14.2</v>
      </c>
      <c r="DA27" s="655"/>
      <c r="DB27" s="655"/>
      <c r="DC27" s="658"/>
      <c r="DD27" s="632">
        <v>247634</v>
      </c>
      <c r="DE27" s="653"/>
      <c r="DF27" s="653"/>
      <c r="DG27" s="653"/>
      <c r="DH27" s="653"/>
      <c r="DI27" s="653"/>
      <c r="DJ27" s="653"/>
      <c r="DK27" s="654"/>
      <c r="DL27" s="632">
        <v>246109</v>
      </c>
      <c r="DM27" s="653"/>
      <c r="DN27" s="653"/>
      <c r="DO27" s="653"/>
      <c r="DP27" s="653"/>
      <c r="DQ27" s="653"/>
      <c r="DR27" s="653"/>
      <c r="DS27" s="653"/>
      <c r="DT27" s="653"/>
      <c r="DU27" s="653"/>
      <c r="DV27" s="654"/>
      <c r="DW27" s="628">
        <v>6.6</v>
      </c>
      <c r="DX27" s="655"/>
      <c r="DY27" s="655"/>
      <c r="DZ27" s="655"/>
      <c r="EA27" s="655"/>
      <c r="EB27" s="655"/>
      <c r="EC27" s="656"/>
    </row>
    <row r="28" spans="2:133" ht="11.25" customHeight="1" x14ac:dyDescent="0.15">
      <c r="B28" s="620" t="s">
        <v>288</v>
      </c>
      <c r="C28" s="621"/>
      <c r="D28" s="621"/>
      <c r="E28" s="621"/>
      <c r="F28" s="621"/>
      <c r="G28" s="621"/>
      <c r="H28" s="621"/>
      <c r="I28" s="621"/>
      <c r="J28" s="621"/>
      <c r="K28" s="621"/>
      <c r="L28" s="621"/>
      <c r="M28" s="621"/>
      <c r="N28" s="621"/>
      <c r="O28" s="621"/>
      <c r="P28" s="621"/>
      <c r="Q28" s="622"/>
      <c r="R28" s="623">
        <v>91375</v>
      </c>
      <c r="S28" s="624"/>
      <c r="T28" s="624"/>
      <c r="U28" s="624"/>
      <c r="V28" s="624"/>
      <c r="W28" s="624"/>
      <c r="X28" s="624"/>
      <c r="Y28" s="625"/>
      <c r="Z28" s="626">
        <v>1.3</v>
      </c>
      <c r="AA28" s="626"/>
      <c r="AB28" s="626"/>
      <c r="AC28" s="626"/>
      <c r="AD28" s="627" t="s">
        <v>122</v>
      </c>
      <c r="AE28" s="627"/>
      <c r="AF28" s="627"/>
      <c r="AG28" s="627"/>
      <c r="AH28" s="627"/>
      <c r="AI28" s="627"/>
      <c r="AJ28" s="627"/>
      <c r="AK28" s="627"/>
      <c r="AL28" s="628" t="s">
        <v>122</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289</v>
      </c>
      <c r="CE28" s="621"/>
      <c r="CF28" s="621"/>
      <c r="CG28" s="621"/>
      <c r="CH28" s="621"/>
      <c r="CI28" s="621"/>
      <c r="CJ28" s="621"/>
      <c r="CK28" s="621"/>
      <c r="CL28" s="621"/>
      <c r="CM28" s="621"/>
      <c r="CN28" s="621"/>
      <c r="CO28" s="621"/>
      <c r="CP28" s="621"/>
      <c r="CQ28" s="622"/>
      <c r="CR28" s="623">
        <v>534031</v>
      </c>
      <c r="CS28" s="624"/>
      <c r="CT28" s="624"/>
      <c r="CU28" s="624"/>
      <c r="CV28" s="624"/>
      <c r="CW28" s="624"/>
      <c r="CX28" s="624"/>
      <c r="CY28" s="625"/>
      <c r="CZ28" s="628">
        <v>8.1999999999999993</v>
      </c>
      <c r="DA28" s="655"/>
      <c r="DB28" s="655"/>
      <c r="DC28" s="658"/>
      <c r="DD28" s="632">
        <v>493110</v>
      </c>
      <c r="DE28" s="624"/>
      <c r="DF28" s="624"/>
      <c r="DG28" s="624"/>
      <c r="DH28" s="624"/>
      <c r="DI28" s="624"/>
      <c r="DJ28" s="624"/>
      <c r="DK28" s="625"/>
      <c r="DL28" s="632">
        <v>493110</v>
      </c>
      <c r="DM28" s="624"/>
      <c r="DN28" s="624"/>
      <c r="DO28" s="624"/>
      <c r="DP28" s="624"/>
      <c r="DQ28" s="624"/>
      <c r="DR28" s="624"/>
      <c r="DS28" s="624"/>
      <c r="DT28" s="624"/>
      <c r="DU28" s="624"/>
      <c r="DV28" s="625"/>
      <c r="DW28" s="628">
        <v>13.2</v>
      </c>
      <c r="DX28" s="655"/>
      <c r="DY28" s="655"/>
      <c r="DZ28" s="655"/>
      <c r="EA28" s="655"/>
      <c r="EB28" s="655"/>
      <c r="EC28" s="656"/>
    </row>
    <row r="29" spans="2:133" ht="11.25" customHeight="1" x14ac:dyDescent="0.15">
      <c r="B29" s="620" t="s">
        <v>290</v>
      </c>
      <c r="C29" s="621"/>
      <c r="D29" s="621"/>
      <c r="E29" s="621"/>
      <c r="F29" s="621"/>
      <c r="G29" s="621"/>
      <c r="H29" s="621"/>
      <c r="I29" s="621"/>
      <c r="J29" s="621"/>
      <c r="K29" s="621"/>
      <c r="L29" s="621"/>
      <c r="M29" s="621"/>
      <c r="N29" s="621"/>
      <c r="O29" s="621"/>
      <c r="P29" s="621"/>
      <c r="Q29" s="622"/>
      <c r="R29" s="623">
        <v>3888</v>
      </c>
      <c r="S29" s="624"/>
      <c r="T29" s="624"/>
      <c r="U29" s="624"/>
      <c r="V29" s="624"/>
      <c r="W29" s="624"/>
      <c r="X29" s="624"/>
      <c r="Y29" s="625"/>
      <c r="Z29" s="626">
        <v>0.1</v>
      </c>
      <c r="AA29" s="626"/>
      <c r="AB29" s="626"/>
      <c r="AC29" s="626"/>
      <c r="AD29" s="627" t="s">
        <v>122</v>
      </c>
      <c r="AE29" s="627"/>
      <c r="AF29" s="627"/>
      <c r="AG29" s="627"/>
      <c r="AH29" s="627"/>
      <c r="AI29" s="627"/>
      <c r="AJ29" s="627"/>
      <c r="AK29" s="627"/>
      <c r="AL29" s="628" t="s">
        <v>122</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61" t="s">
        <v>291</v>
      </c>
      <c r="CE29" s="662"/>
      <c r="CF29" s="620" t="s">
        <v>66</v>
      </c>
      <c r="CG29" s="621"/>
      <c r="CH29" s="621"/>
      <c r="CI29" s="621"/>
      <c r="CJ29" s="621"/>
      <c r="CK29" s="621"/>
      <c r="CL29" s="621"/>
      <c r="CM29" s="621"/>
      <c r="CN29" s="621"/>
      <c r="CO29" s="621"/>
      <c r="CP29" s="621"/>
      <c r="CQ29" s="622"/>
      <c r="CR29" s="623">
        <v>534031</v>
      </c>
      <c r="CS29" s="653"/>
      <c r="CT29" s="653"/>
      <c r="CU29" s="653"/>
      <c r="CV29" s="653"/>
      <c r="CW29" s="653"/>
      <c r="CX29" s="653"/>
      <c r="CY29" s="654"/>
      <c r="CZ29" s="628">
        <v>8.1999999999999993</v>
      </c>
      <c r="DA29" s="655"/>
      <c r="DB29" s="655"/>
      <c r="DC29" s="658"/>
      <c r="DD29" s="632">
        <v>493110</v>
      </c>
      <c r="DE29" s="653"/>
      <c r="DF29" s="653"/>
      <c r="DG29" s="653"/>
      <c r="DH29" s="653"/>
      <c r="DI29" s="653"/>
      <c r="DJ29" s="653"/>
      <c r="DK29" s="654"/>
      <c r="DL29" s="632">
        <v>493110</v>
      </c>
      <c r="DM29" s="653"/>
      <c r="DN29" s="653"/>
      <c r="DO29" s="653"/>
      <c r="DP29" s="653"/>
      <c r="DQ29" s="653"/>
      <c r="DR29" s="653"/>
      <c r="DS29" s="653"/>
      <c r="DT29" s="653"/>
      <c r="DU29" s="653"/>
      <c r="DV29" s="654"/>
      <c r="DW29" s="628">
        <v>13.2</v>
      </c>
      <c r="DX29" s="655"/>
      <c r="DY29" s="655"/>
      <c r="DZ29" s="655"/>
      <c r="EA29" s="655"/>
      <c r="EB29" s="655"/>
      <c r="EC29" s="656"/>
    </row>
    <row r="30" spans="2:133" ht="11.25" customHeight="1" x14ac:dyDescent="0.15">
      <c r="B30" s="620" t="s">
        <v>292</v>
      </c>
      <c r="C30" s="621"/>
      <c r="D30" s="621"/>
      <c r="E30" s="621"/>
      <c r="F30" s="621"/>
      <c r="G30" s="621"/>
      <c r="H30" s="621"/>
      <c r="I30" s="621"/>
      <c r="J30" s="621"/>
      <c r="K30" s="621"/>
      <c r="L30" s="621"/>
      <c r="M30" s="621"/>
      <c r="N30" s="621"/>
      <c r="O30" s="621"/>
      <c r="P30" s="621"/>
      <c r="Q30" s="622"/>
      <c r="R30" s="623">
        <v>894080</v>
      </c>
      <c r="S30" s="624"/>
      <c r="T30" s="624"/>
      <c r="U30" s="624"/>
      <c r="V30" s="624"/>
      <c r="W30" s="624"/>
      <c r="X30" s="624"/>
      <c r="Y30" s="625"/>
      <c r="Z30" s="626">
        <v>13.2</v>
      </c>
      <c r="AA30" s="626"/>
      <c r="AB30" s="626"/>
      <c r="AC30" s="626"/>
      <c r="AD30" s="627" t="s">
        <v>122</v>
      </c>
      <c r="AE30" s="627"/>
      <c r="AF30" s="627"/>
      <c r="AG30" s="627"/>
      <c r="AH30" s="627"/>
      <c r="AI30" s="627"/>
      <c r="AJ30" s="627"/>
      <c r="AK30" s="627"/>
      <c r="AL30" s="628" t="s">
        <v>122</v>
      </c>
      <c r="AM30" s="629"/>
      <c r="AN30" s="629"/>
      <c r="AO30" s="630"/>
      <c r="AP30" s="605" t="s">
        <v>210</v>
      </c>
      <c r="AQ30" s="606"/>
      <c r="AR30" s="606"/>
      <c r="AS30" s="606"/>
      <c r="AT30" s="606"/>
      <c r="AU30" s="606"/>
      <c r="AV30" s="606"/>
      <c r="AW30" s="606"/>
      <c r="AX30" s="606"/>
      <c r="AY30" s="606"/>
      <c r="AZ30" s="606"/>
      <c r="BA30" s="606"/>
      <c r="BB30" s="606"/>
      <c r="BC30" s="606"/>
      <c r="BD30" s="606"/>
      <c r="BE30" s="606"/>
      <c r="BF30" s="607"/>
      <c r="BG30" s="605" t="s">
        <v>293</v>
      </c>
      <c r="BH30" s="659"/>
      <c r="BI30" s="659"/>
      <c r="BJ30" s="659"/>
      <c r="BK30" s="659"/>
      <c r="BL30" s="659"/>
      <c r="BM30" s="659"/>
      <c r="BN30" s="659"/>
      <c r="BO30" s="659"/>
      <c r="BP30" s="659"/>
      <c r="BQ30" s="660"/>
      <c r="BR30" s="605" t="s">
        <v>294</v>
      </c>
      <c r="BS30" s="659"/>
      <c r="BT30" s="659"/>
      <c r="BU30" s="659"/>
      <c r="BV30" s="659"/>
      <c r="BW30" s="659"/>
      <c r="BX30" s="659"/>
      <c r="BY30" s="659"/>
      <c r="BZ30" s="659"/>
      <c r="CA30" s="659"/>
      <c r="CB30" s="660"/>
      <c r="CD30" s="663"/>
      <c r="CE30" s="664"/>
      <c r="CF30" s="620" t="s">
        <v>295</v>
      </c>
      <c r="CG30" s="621"/>
      <c r="CH30" s="621"/>
      <c r="CI30" s="621"/>
      <c r="CJ30" s="621"/>
      <c r="CK30" s="621"/>
      <c r="CL30" s="621"/>
      <c r="CM30" s="621"/>
      <c r="CN30" s="621"/>
      <c r="CO30" s="621"/>
      <c r="CP30" s="621"/>
      <c r="CQ30" s="622"/>
      <c r="CR30" s="623">
        <v>502814</v>
      </c>
      <c r="CS30" s="624"/>
      <c r="CT30" s="624"/>
      <c r="CU30" s="624"/>
      <c r="CV30" s="624"/>
      <c r="CW30" s="624"/>
      <c r="CX30" s="624"/>
      <c r="CY30" s="625"/>
      <c r="CZ30" s="628">
        <v>7.8</v>
      </c>
      <c r="DA30" s="655"/>
      <c r="DB30" s="655"/>
      <c r="DC30" s="658"/>
      <c r="DD30" s="632">
        <v>461893</v>
      </c>
      <c r="DE30" s="624"/>
      <c r="DF30" s="624"/>
      <c r="DG30" s="624"/>
      <c r="DH30" s="624"/>
      <c r="DI30" s="624"/>
      <c r="DJ30" s="624"/>
      <c r="DK30" s="625"/>
      <c r="DL30" s="632">
        <v>461893</v>
      </c>
      <c r="DM30" s="624"/>
      <c r="DN30" s="624"/>
      <c r="DO30" s="624"/>
      <c r="DP30" s="624"/>
      <c r="DQ30" s="624"/>
      <c r="DR30" s="624"/>
      <c r="DS30" s="624"/>
      <c r="DT30" s="624"/>
      <c r="DU30" s="624"/>
      <c r="DV30" s="625"/>
      <c r="DW30" s="628">
        <v>12.4</v>
      </c>
      <c r="DX30" s="655"/>
      <c r="DY30" s="655"/>
      <c r="DZ30" s="655"/>
      <c r="EA30" s="655"/>
      <c r="EB30" s="655"/>
      <c r="EC30" s="656"/>
    </row>
    <row r="31" spans="2:133" ht="11.25" customHeight="1" x14ac:dyDescent="0.15">
      <c r="B31" s="636" t="s">
        <v>296</v>
      </c>
      <c r="C31" s="637"/>
      <c r="D31" s="637"/>
      <c r="E31" s="637"/>
      <c r="F31" s="637"/>
      <c r="G31" s="637"/>
      <c r="H31" s="637"/>
      <c r="I31" s="637"/>
      <c r="J31" s="637"/>
      <c r="K31" s="637"/>
      <c r="L31" s="637"/>
      <c r="M31" s="637"/>
      <c r="N31" s="637"/>
      <c r="O31" s="637"/>
      <c r="P31" s="637"/>
      <c r="Q31" s="638"/>
      <c r="R31" s="623" t="s">
        <v>122</v>
      </c>
      <c r="S31" s="624"/>
      <c r="T31" s="624"/>
      <c r="U31" s="624"/>
      <c r="V31" s="624"/>
      <c r="W31" s="624"/>
      <c r="X31" s="624"/>
      <c r="Y31" s="625"/>
      <c r="Z31" s="626" t="s">
        <v>122</v>
      </c>
      <c r="AA31" s="626"/>
      <c r="AB31" s="626"/>
      <c r="AC31" s="626"/>
      <c r="AD31" s="627" t="s">
        <v>122</v>
      </c>
      <c r="AE31" s="627"/>
      <c r="AF31" s="627"/>
      <c r="AG31" s="627"/>
      <c r="AH31" s="627"/>
      <c r="AI31" s="627"/>
      <c r="AJ31" s="627"/>
      <c r="AK31" s="627"/>
      <c r="AL31" s="628" t="s">
        <v>122</v>
      </c>
      <c r="AM31" s="629"/>
      <c r="AN31" s="629"/>
      <c r="AO31" s="630"/>
      <c r="AP31" s="671" t="s">
        <v>297</v>
      </c>
      <c r="AQ31" s="672"/>
      <c r="AR31" s="672"/>
      <c r="AS31" s="672"/>
      <c r="AT31" s="677" t="s">
        <v>298</v>
      </c>
      <c r="AU31" s="206"/>
      <c r="AV31" s="206"/>
      <c r="AW31" s="206"/>
      <c r="AX31" s="609" t="s">
        <v>176</v>
      </c>
      <c r="AY31" s="610"/>
      <c r="AZ31" s="610"/>
      <c r="BA31" s="610"/>
      <c r="BB31" s="610"/>
      <c r="BC31" s="610"/>
      <c r="BD31" s="610"/>
      <c r="BE31" s="610"/>
      <c r="BF31" s="611"/>
      <c r="BG31" s="670">
        <v>99.2</v>
      </c>
      <c r="BH31" s="667"/>
      <c r="BI31" s="667"/>
      <c r="BJ31" s="667"/>
      <c r="BK31" s="667"/>
      <c r="BL31" s="667"/>
      <c r="BM31" s="618">
        <v>96.1</v>
      </c>
      <c r="BN31" s="667"/>
      <c r="BO31" s="667"/>
      <c r="BP31" s="667"/>
      <c r="BQ31" s="668"/>
      <c r="BR31" s="670">
        <v>99</v>
      </c>
      <c r="BS31" s="667"/>
      <c r="BT31" s="667"/>
      <c r="BU31" s="667"/>
      <c r="BV31" s="667"/>
      <c r="BW31" s="667"/>
      <c r="BX31" s="618">
        <v>96</v>
      </c>
      <c r="BY31" s="667"/>
      <c r="BZ31" s="667"/>
      <c r="CA31" s="667"/>
      <c r="CB31" s="668"/>
      <c r="CD31" s="663"/>
      <c r="CE31" s="664"/>
      <c r="CF31" s="620" t="s">
        <v>299</v>
      </c>
      <c r="CG31" s="621"/>
      <c r="CH31" s="621"/>
      <c r="CI31" s="621"/>
      <c r="CJ31" s="621"/>
      <c r="CK31" s="621"/>
      <c r="CL31" s="621"/>
      <c r="CM31" s="621"/>
      <c r="CN31" s="621"/>
      <c r="CO31" s="621"/>
      <c r="CP31" s="621"/>
      <c r="CQ31" s="622"/>
      <c r="CR31" s="623">
        <v>31217</v>
      </c>
      <c r="CS31" s="653"/>
      <c r="CT31" s="653"/>
      <c r="CU31" s="653"/>
      <c r="CV31" s="653"/>
      <c r="CW31" s="653"/>
      <c r="CX31" s="653"/>
      <c r="CY31" s="654"/>
      <c r="CZ31" s="628">
        <v>0.5</v>
      </c>
      <c r="DA31" s="655"/>
      <c r="DB31" s="655"/>
      <c r="DC31" s="658"/>
      <c r="DD31" s="632">
        <v>31217</v>
      </c>
      <c r="DE31" s="653"/>
      <c r="DF31" s="653"/>
      <c r="DG31" s="653"/>
      <c r="DH31" s="653"/>
      <c r="DI31" s="653"/>
      <c r="DJ31" s="653"/>
      <c r="DK31" s="654"/>
      <c r="DL31" s="632">
        <v>31217</v>
      </c>
      <c r="DM31" s="653"/>
      <c r="DN31" s="653"/>
      <c r="DO31" s="653"/>
      <c r="DP31" s="653"/>
      <c r="DQ31" s="653"/>
      <c r="DR31" s="653"/>
      <c r="DS31" s="653"/>
      <c r="DT31" s="653"/>
      <c r="DU31" s="653"/>
      <c r="DV31" s="654"/>
      <c r="DW31" s="628">
        <v>0.8</v>
      </c>
      <c r="DX31" s="655"/>
      <c r="DY31" s="655"/>
      <c r="DZ31" s="655"/>
      <c r="EA31" s="655"/>
      <c r="EB31" s="655"/>
      <c r="EC31" s="656"/>
    </row>
    <row r="32" spans="2:133" ht="11.25" customHeight="1" x14ac:dyDescent="0.15">
      <c r="B32" s="620" t="s">
        <v>300</v>
      </c>
      <c r="C32" s="621"/>
      <c r="D32" s="621"/>
      <c r="E32" s="621"/>
      <c r="F32" s="621"/>
      <c r="G32" s="621"/>
      <c r="H32" s="621"/>
      <c r="I32" s="621"/>
      <c r="J32" s="621"/>
      <c r="K32" s="621"/>
      <c r="L32" s="621"/>
      <c r="M32" s="621"/>
      <c r="N32" s="621"/>
      <c r="O32" s="621"/>
      <c r="P32" s="621"/>
      <c r="Q32" s="622"/>
      <c r="R32" s="623">
        <v>327548</v>
      </c>
      <c r="S32" s="624"/>
      <c r="T32" s="624"/>
      <c r="U32" s="624"/>
      <c r="V32" s="624"/>
      <c r="W32" s="624"/>
      <c r="X32" s="624"/>
      <c r="Y32" s="625"/>
      <c r="Z32" s="626">
        <v>4.8</v>
      </c>
      <c r="AA32" s="626"/>
      <c r="AB32" s="626"/>
      <c r="AC32" s="626"/>
      <c r="AD32" s="627" t="s">
        <v>122</v>
      </c>
      <c r="AE32" s="627"/>
      <c r="AF32" s="627"/>
      <c r="AG32" s="627"/>
      <c r="AH32" s="627"/>
      <c r="AI32" s="627"/>
      <c r="AJ32" s="627"/>
      <c r="AK32" s="627"/>
      <c r="AL32" s="628" t="s">
        <v>122</v>
      </c>
      <c r="AM32" s="629"/>
      <c r="AN32" s="629"/>
      <c r="AO32" s="630"/>
      <c r="AP32" s="673"/>
      <c r="AQ32" s="674"/>
      <c r="AR32" s="674"/>
      <c r="AS32" s="674"/>
      <c r="AT32" s="678"/>
      <c r="AU32" s="202" t="s">
        <v>301</v>
      </c>
      <c r="AX32" s="620" t="s">
        <v>302</v>
      </c>
      <c r="AY32" s="621"/>
      <c r="AZ32" s="621"/>
      <c r="BA32" s="621"/>
      <c r="BB32" s="621"/>
      <c r="BC32" s="621"/>
      <c r="BD32" s="621"/>
      <c r="BE32" s="621"/>
      <c r="BF32" s="622"/>
      <c r="BG32" s="680">
        <v>99.6</v>
      </c>
      <c r="BH32" s="653"/>
      <c r="BI32" s="653"/>
      <c r="BJ32" s="653"/>
      <c r="BK32" s="653"/>
      <c r="BL32" s="653"/>
      <c r="BM32" s="629">
        <v>98.3</v>
      </c>
      <c r="BN32" s="653"/>
      <c r="BO32" s="653"/>
      <c r="BP32" s="653"/>
      <c r="BQ32" s="669"/>
      <c r="BR32" s="680">
        <v>99.5</v>
      </c>
      <c r="BS32" s="653"/>
      <c r="BT32" s="653"/>
      <c r="BU32" s="653"/>
      <c r="BV32" s="653"/>
      <c r="BW32" s="653"/>
      <c r="BX32" s="629">
        <v>98.3</v>
      </c>
      <c r="BY32" s="653"/>
      <c r="BZ32" s="653"/>
      <c r="CA32" s="653"/>
      <c r="CB32" s="669"/>
      <c r="CD32" s="665"/>
      <c r="CE32" s="666"/>
      <c r="CF32" s="620" t="s">
        <v>303</v>
      </c>
      <c r="CG32" s="621"/>
      <c r="CH32" s="621"/>
      <c r="CI32" s="621"/>
      <c r="CJ32" s="621"/>
      <c r="CK32" s="621"/>
      <c r="CL32" s="621"/>
      <c r="CM32" s="621"/>
      <c r="CN32" s="621"/>
      <c r="CO32" s="621"/>
      <c r="CP32" s="621"/>
      <c r="CQ32" s="622"/>
      <c r="CR32" s="623" t="s">
        <v>122</v>
      </c>
      <c r="CS32" s="624"/>
      <c r="CT32" s="624"/>
      <c r="CU32" s="624"/>
      <c r="CV32" s="624"/>
      <c r="CW32" s="624"/>
      <c r="CX32" s="624"/>
      <c r="CY32" s="625"/>
      <c r="CZ32" s="628" t="s">
        <v>122</v>
      </c>
      <c r="DA32" s="655"/>
      <c r="DB32" s="655"/>
      <c r="DC32" s="658"/>
      <c r="DD32" s="632" t="s">
        <v>122</v>
      </c>
      <c r="DE32" s="624"/>
      <c r="DF32" s="624"/>
      <c r="DG32" s="624"/>
      <c r="DH32" s="624"/>
      <c r="DI32" s="624"/>
      <c r="DJ32" s="624"/>
      <c r="DK32" s="625"/>
      <c r="DL32" s="632" t="s">
        <v>122</v>
      </c>
      <c r="DM32" s="624"/>
      <c r="DN32" s="624"/>
      <c r="DO32" s="624"/>
      <c r="DP32" s="624"/>
      <c r="DQ32" s="624"/>
      <c r="DR32" s="624"/>
      <c r="DS32" s="624"/>
      <c r="DT32" s="624"/>
      <c r="DU32" s="624"/>
      <c r="DV32" s="625"/>
      <c r="DW32" s="628" t="s">
        <v>122</v>
      </c>
      <c r="DX32" s="655"/>
      <c r="DY32" s="655"/>
      <c r="DZ32" s="655"/>
      <c r="EA32" s="655"/>
      <c r="EB32" s="655"/>
      <c r="EC32" s="656"/>
    </row>
    <row r="33" spans="2:133" ht="11.25" customHeight="1" x14ac:dyDescent="0.15">
      <c r="B33" s="620" t="s">
        <v>304</v>
      </c>
      <c r="C33" s="621"/>
      <c r="D33" s="621"/>
      <c r="E33" s="621"/>
      <c r="F33" s="621"/>
      <c r="G33" s="621"/>
      <c r="H33" s="621"/>
      <c r="I33" s="621"/>
      <c r="J33" s="621"/>
      <c r="K33" s="621"/>
      <c r="L33" s="621"/>
      <c r="M33" s="621"/>
      <c r="N33" s="621"/>
      <c r="O33" s="621"/>
      <c r="P33" s="621"/>
      <c r="Q33" s="622"/>
      <c r="R33" s="623">
        <v>10442</v>
      </c>
      <c r="S33" s="624"/>
      <c r="T33" s="624"/>
      <c r="U33" s="624"/>
      <c r="V33" s="624"/>
      <c r="W33" s="624"/>
      <c r="X33" s="624"/>
      <c r="Y33" s="625"/>
      <c r="Z33" s="626">
        <v>0.2</v>
      </c>
      <c r="AA33" s="626"/>
      <c r="AB33" s="626"/>
      <c r="AC33" s="626"/>
      <c r="AD33" s="627">
        <v>4757</v>
      </c>
      <c r="AE33" s="627"/>
      <c r="AF33" s="627"/>
      <c r="AG33" s="627"/>
      <c r="AH33" s="627"/>
      <c r="AI33" s="627"/>
      <c r="AJ33" s="627"/>
      <c r="AK33" s="627"/>
      <c r="AL33" s="628">
        <v>0.1</v>
      </c>
      <c r="AM33" s="629"/>
      <c r="AN33" s="629"/>
      <c r="AO33" s="630"/>
      <c r="AP33" s="675"/>
      <c r="AQ33" s="676"/>
      <c r="AR33" s="676"/>
      <c r="AS33" s="676"/>
      <c r="AT33" s="679"/>
      <c r="AU33" s="207"/>
      <c r="AV33" s="207"/>
      <c r="AW33" s="207"/>
      <c r="AX33" s="644" t="s">
        <v>305</v>
      </c>
      <c r="AY33" s="645"/>
      <c r="AZ33" s="645"/>
      <c r="BA33" s="645"/>
      <c r="BB33" s="645"/>
      <c r="BC33" s="645"/>
      <c r="BD33" s="645"/>
      <c r="BE33" s="645"/>
      <c r="BF33" s="646"/>
      <c r="BG33" s="681">
        <v>98.4</v>
      </c>
      <c r="BH33" s="682"/>
      <c r="BI33" s="682"/>
      <c r="BJ33" s="682"/>
      <c r="BK33" s="682"/>
      <c r="BL33" s="682"/>
      <c r="BM33" s="683">
        <v>92.6</v>
      </c>
      <c r="BN33" s="682"/>
      <c r="BO33" s="682"/>
      <c r="BP33" s="682"/>
      <c r="BQ33" s="684"/>
      <c r="BR33" s="681">
        <v>98</v>
      </c>
      <c r="BS33" s="682"/>
      <c r="BT33" s="682"/>
      <c r="BU33" s="682"/>
      <c r="BV33" s="682"/>
      <c r="BW33" s="682"/>
      <c r="BX33" s="683">
        <v>91.5</v>
      </c>
      <c r="BY33" s="682"/>
      <c r="BZ33" s="682"/>
      <c r="CA33" s="682"/>
      <c r="CB33" s="684"/>
      <c r="CD33" s="620" t="s">
        <v>306</v>
      </c>
      <c r="CE33" s="621"/>
      <c r="CF33" s="621"/>
      <c r="CG33" s="621"/>
      <c r="CH33" s="621"/>
      <c r="CI33" s="621"/>
      <c r="CJ33" s="621"/>
      <c r="CK33" s="621"/>
      <c r="CL33" s="621"/>
      <c r="CM33" s="621"/>
      <c r="CN33" s="621"/>
      <c r="CO33" s="621"/>
      <c r="CP33" s="621"/>
      <c r="CQ33" s="622"/>
      <c r="CR33" s="623">
        <v>3165254</v>
      </c>
      <c r="CS33" s="653"/>
      <c r="CT33" s="653"/>
      <c r="CU33" s="653"/>
      <c r="CV33" s="653"/>
      <c r="CW33" s="653"/>
      <c r="CX33" s="653"/>
      <c r="CY33" s="654"/>
      <c r="CZ33" s="628">
        <v>48.8</v>
      </c>
      <c r="DA33" s="655"/>
      <c r="DB33" s="655"/>
      <c r="DC33" s="658"/>
      <c r="DD33" s="632">
        <v>2201851</v>
      </c>
      <c r="DE33" s="653"/>
      <c r="DF33" s="653"/>
      <c r="DG33" s="653"/>
      <c r="DH33" s="653"/>
      <c r="DI33" s="653"/>
      <c r="DJ33" s="653"/>
      <c r="DK33" s="654"/>
      <c r="DL33" s="632">
        <v>1890684</v>
      </c>
      <c r="DM33" s="653"/>
      <c r="DN33" s="653"/>
      <c r="DO33" s="653"/>
      <c r="DP33" s="653"/>
      <c r="DQ33" s="653"/>
      <c r="DR33" s="653"/>
      <c r="DS33" s="653"/>
      <c r="DT33" s="653"/>
      <c r="DU33" s="653"/>
      <c r="DV33" s="654"/>
      <c r="DW33" s="628">
        <v>50.8</v>
      </c>
      <c r="DX33" s="655"/>
      <c r="DY33" s="655"/>
      <c r="DZ33" s="655"/>
      <c r="EA33" s="655"/>
      <c r="EB33" s="655"/>
      <c r="EC33" s="656"/>
    </row>
    <row r="34" spans="2:133" ht="11.25" customHeight="1" x14ac:dyDescent="0.15">
      <c r="B34" s="620" t="s">
        <v>307</v>
      </c>
      <c r="C34" s="621"/>
      <c r="D34" s="621"/>
      <c r="E34" s="621"/>
      <c r="F34" s="621"/>
      <c r="G34" s="621"/>
      <c r="H34" s="621"/>
      <c r="I34" s="621"/>
      <c r="J34" s="621"/>
      <c r="K34" s="621"/>
      <c r="L34" s="621"/>
      <c r="M34" s="621"/>
      <c r="N34" s="621"/>
      <c r="O34" s="621"/>
      <c r="P34" s="621"/>
      <c r="Q34" s="622"/>
      <c r="R34" s="623">
        <v>271458</v>
      </c>
      <c r="S34" s="624"/>
      <c r="T34" s="624"/>
      <c r="U34" s="624"/>
      <c r="V34" s="624"/>
      <c r="W34" s="624"/>
      <c r="X34" s="624"/>
      <c r="Y34" s="625"/>
      <c r="Z34" s="626">
        <v>4</v>
      </c>
      <c r="AA34" s="626"/>
      <c r="AB34" s="626"/>
      <c r="AC34" s="626"/>
      <c r="AD34" s="627" t="s">
        <v>122</v>
      </c>
      <c r="AE34" s="627"/>
      <c r="AF34" s="627"/>
      <c r="AG34" s="627"/>
      <c r="AH34" s="627"/>
      <c r="AI34" s="627"/>
      <c r="AJ34" s="627"/>
      <c r="AK34" s="627"/>
      <c r="AL34" s="628" t="s">
        <v>122</v>
      </c>
      <c r="AM34" s="629"/>
      <c r="AN34" s="629"/>
      <c r="AO34" s="630"/>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20" t="s">
        <v>308</v>
      </c>
      <c r="CE34" s="621"/>
      <c r="CF34" s="621"/>
      <c r="CG34" s="621"/>
      <c r="CH34" s="621"/>
      <c r="CI34" s="621"/>
      <c r="CJ34" s="621"/>
      <c r="CK34" s="621"/>
      <c r="CL34" s="621"/>
      <c r="CM34" s="621"/>
      <c r="CN34" s="621"/>
      <c r="CO34" s="621"/>
      <c r="CP34" s="621"/>
      <c r="CQ34" s="622"/>
      <c r="CR34" s="623">
        <v>923138</v>
      </c>
      <c r="CS34" s="624"/>
      <c r="CT34" s="624"/>
      <c r="CU34" s="624"/>
      <c r="CV34" s="624"/>
      <c r="CW34" s="624"/>
      <c r="CX34" s="624"/>
      <c r="CY34" s="625"/>
      <c r="CZ34" s="628">
        <v>14.2</v>
      </c>
      <c r="DA34" s="655"/>
      <c r="DB34" s="655"/>
      <c r="DC34" s="658"/>
      <c r="DD34" s="632">
        <v>708461</v>
      </c>
      <c r="DE34" s="624"/>
      <c r="DF34" s="624"/>
      <c r="DG34" s="624"/>
      <c r="DH34" s="624"/>
      <c r="DI34" s="624"/>
      <c r="DJ34" s="624"/>
      <c r="DK34" s="625"/>
      <c r="DL34" s="632">
        <v>610327</v>
      </c>
      <c r="DM34" s="624"/>
      <c r="DN34" s="624"/>
      <c r="DO34" s="624"/>
      <c r="DP34" s="624"/>
      <c r="DQ34" s="624"/>
      <c r="DR34" s="624"/>
      <c r="DS34" s="624"/>
      <c r="DT34" s="624"/>
      <c r="DU34" s="624"/>
      <c r="DV34" s="625"/>
      <c r="DW34" s="628">
        <v>16.399999999999999</v>
      </c>
      <c r="DX34" s="655"/>
      <c r="DY34" s="655"/>
      <c r="DZ34" s="655"/>
      <c r="EA34" s="655"/>
      <c r="EB34" s="655"/>
      <c r="EC34" s="656"/>
    </row>
    <row r="35" spans="2:133" ht="11.25" customHeight="1" x14ac:dyDescent="0.15">
      <c r="B35" s="620" t="s">
        <v>309</v>
      </c>
      <c r="C35" s="621"/>
      <c r="D35" s="621"/>
      <c r="E35" s="621"/>
      <c r="F35" s="621"/>
      <c r="G35" s="621"/>
      <c r="H35" s="621"/>
      <c r="I35" s="621"/>
      <c r="J35" s="621"/>
      <c r="K35" s="621"/>
      <c r="L35" s="621"/>
      <c r="M35" s="621"/>
      <c r="N35" s="621"/>
      <c r="O35" s="621"/>
      <c r="P35" s="621"/>
      <c r="Q35" s="622"/>
      <c r="R35" s="623">
        <v>466667</v>
      </c>
      <c r="S35" s="624"/>
      <c r="T35" s="624"/>
      <c r="U35" s="624"/>
      <c r="V35" s="624"/>
      <c r="W35" s="624"/>
      <c r="X35" s="624"/>
      <c r="Y35" s="625"/>
      <c r="Z35" s="626">
        <v>6.9</v>
      </c>
      <c r="AA35" s="626"/>
      <c r="AB35" s="626"/>
      <c r="AC35" s="626"/>
      <c r="AD35" s="627" t="s">
        <v>122</v>
      </c>
      <c r="AE35" s="627"/>
      <c r="AF35" s="627"/>
      <c r="AG35" s="627"/>
      <c r="AH35" s="627"/>
      <c r="AI35" s="627"/>
      <c r="AJ35" s="627"/>
      <c r="AK35" s="627"/>
      <c r="AL35" s="628" t="s">
        <v>122</v>
      </c>
      <c r="AM35" s="629"/>
      <c r="AN35" s="629"/>
      <c r="AO35" s="630"/>
      <c r="AP35" s="210"/>
      <c r="AQ35" s="605" t="s">
        <v>310</v>
      </c>
      <c r="AR35" s="606"/>
      <c r="AS35" s="606"/>
      <c r="AT35" s="606"/>
      <c r="AU35" s="606"/>
      <c r="AV35" s="606"/>
      <c r="AW35" s="606"/>
      <c r="AX35" s="606"/>
      <c r="AY35" s="606"/>
      <c r="AZ35" s="606"/>
      <c r="BA35" s="606"/>
      <c r="BB35" s="606"/>
      <c r="BC35" s="606"/>
      <c r="BD35" s="606"/>
      <c r="BE35" s="606"/>
      <c r="BF35" s="607"/>
      <c r="BG35" s="605" t="s">
        <v>311</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312</v>
      </c>
      <c r="CE35" s="621"/>
      <c r="CF35" s="621"/>
      <c r="CG35" s="621"/>
      <c r="CH35" s="621"/>
      <c r="CI35" s="621"/>
      <c r="CJ35" s="621"/>
      <c r="CK35" s="621"/>
      <c r="CL35" s="621"/>
      <c r="CM35" s="621"/>
      <c r="CN35" s="621"/>
      <c r="CO35" s="621"/>
      <c r="CP35" s="621"/>
      <c r="CQ35" s="622"/>
      <c r="CR35" s="623">
        <v>167259</v>
      </c>
      <c r="CS35" s="653"/>
      <c r="CT35" s="653"/>
      <c r="CU35" s="653"/>
      <c r="CV35" s="653"/>
      <c r="CW35" s="653"/>
      <c r="CX35" s="653"/>
      <c r="CY35" s="654"/>
      <c r="CZ35" s="628">
        <v>2.6</v>
      </c>
      <c r="DA35" s="655"/>
      <c r="DB35" s="655"/>
      <c r="DC35" s="658"/>
      <c r="DD35" s="632">
        <v>137500</v>
      </c>
      <c r="DE35" s="653"/>
      <c r="DF35" s="653"/>
      <c r="DG35" s="653"/>
      <c r="DH35" s="653"/>
      <c r="DI35" s="653"/>
      <c r="DJ35" s="653"/>
      <c r="DK35" s="654"/>
      <c r="DL35" s="632">
        <v>100712</v>
      </c>
      <c r="DM35" s="653"/>
      <c r="DN35" s="653"/>
      <c r="DO35" s="653"/>
      <c r="DP35" s="653"/>
      <c r="DQ35" s="653"/>
      <c r="DR35" s="653"/>
      <c r="DS35" s="653"/>
      <c r="DT35" s="653"/>
      <c r="DU35" s="653"/>
      <c r="DV35" s="654"/>
      <c r="DW35" s="628">
        <v>2.7</v>
      </c>
      <c r="DX35" s="655"/>
      <c r="DY35" s="655"/>
      <c r="DZ35" s="655"/>
      <c r="EA35" s="655"/>
      <c r="EB35" s="655"/>
      <c r="EC35" s="656"/>
    </row>
    <row r="36" spans="2:133" ht="11.25" customHeight="1" x14ac:dyDescent="0.15">
      <c r="B36" s="620" t="s">
        <v>313</v>
      </c>
      <c r="C36" s="621"/>
      <c r="D36" s="621"/>
      <c r="E36" s="621"/>
      <c r="F36" s="621"/>
      <c r="G36" s="621"/>
      <c r="H36" s="621"/>
      <c r="I36" s="621"/>
      <c r="J36" s="621"/>
      <c r="K36" s="621"/>
      <c r="L36" s="621"/>
      <c r="M36" s="621"/>
      <c r="N36" s="621"/>
      <c r="O36" s="621"/>
      <c r="P36" s="621"/>
      <c r="Q36" s="622"/>
      <c r="R36" s="623">
        <v>107715</v>
      </c>
      <c r="S36" s="624"/>
      <c r="T36" s="624"/>
      <c r="U36" s="624"/>
      <c r="V36" s="624"/>
      <c r="W36" s="624"/>
      <c r="X36" s="624"/>
      <c r="Y36" s="625"/>
      <c r="Z36" s="626">
        <v>1.6</v>
      </c>
      <c r="AA36" s="626"/>
      <c r="AB36" s="626"/>
      <c r="AC36" s="626"/>
      <c r="AD36" s="627" t="s">
        <v>122</v>
      </c>
      <c r="AE36" s="627"/>
      <c r="AF36" s="627"/>
      <c r="AG36" s="627"/>
      <c r="AH36" s="627"/>
      <c r="AI36" s="627"/>
      <c r="AJ36" s="627"/>
      <c r="AK36" s="627"/>
      <c r="AL36" s="628" t="s">
        <v>122</v>
      </c>
      <c r="AM36" s="629"/>
      <c r="AN36" s="629"/>
      <c r="AO36" s="630"/>
      <c r="AP36" s="210"/>
      <c r="AQ36" s="685" t="s">
        <v>314</v>
      </c>
      <c r="AR36" s="686"/>
      <c r="AS36" s="686"/>
      <c r="AT36" s="686"/>
      <c r="AU36" s="686"/>
      <c r="AV36" s="686"/>
      <c r="AW36" s="686"/>
      <c r="AX36" s="686"/>
      <c r="AY36" s="687"/>
      <c r="AZ36" s="612">
        <v>769831</v>
      </c>
      <c r="BA36" s="613"/>
      <c r="BB36" s="613"/>
      <c r="BC36" s="613"/>
      <c r="BD36" s="613"/>
      <c r="BE36" s="613"/>
      <c r="BF36" s="688"/>
      <c r="BG36" s="609" t="s">
        <v>315</v>
      </c>
      <c r="BH36" s="610"/>
      <c r="BI36" s="610"/>
      <c r="BJ36" s="610"/>
      <c r="BK36" s="610"/>
      <c r="BL36" s="610"/>
      <c r="BM36" s="610"/>
      <c r="BN36" s="610"/>
      <c r="BO36" s="610"/>
      <c r="BP36" s="610"/>
      <c r="BQ36" s="610"/>
      <c r="BR36" s="610"/>
      <c r="BS36" s="610"/>
      <c r="BT36" s="610"/>
      <c r="BU36" s="611"/>
      <c r="BV36" s="612">
        <v>1249</v>
      </c>
      <c r="BW36" s="613"/>
      <c r="BX36" s="613"/>
      <c r="BY36" s="613"/>
      <c r="BZ36" s="613"/>
      <c r="CA36" s="613"/>
      <c r="CB36" s="688"/>
      <c r="CD36" s="620" t="s">
        <v>316</v>
      </c>
      <c r="CE36" s="621"/>
      <c r="CF36" s="621"/>
      <c r="CG36" s="621"/>
      <c r="CH36" s="621"/>
      <c r="CI36" s="621"/>
      <c r="CJ36" s="621"/>
      <c r="CK36" s="621"/>
      <c r="CL36" s="621"/>
      <c r="CM36" s="621"/>
      <c r="CN36" s="621"/>
      <c r="CO36" s="621"/>
      <c r="CP36" s="621"/>
      <c r="CQ36" s="622"/>
      <c r="CR36" s="623">
        <v>1230997</v>
      </c>
      <c r="CS36" s="624"/>
      <c r="CT36" s="624"/>
      <c r="CU36" s="624"/>
      <c r="CV36" s="624"/>
      <c r="CW36" s="624"/>
      <c r="CX36" s="624"/>
      <c r="CY36" s="625"/>
      <c r="CZ36" s="628">
        <v>19</v>
      </c>
      <c r="DA36" s="655"/>
      <c r="DB36" s="655"/>
      <c r="DC36" s="658"/>
      <c r="DD36" s="632">
        <v>979268</v>
      </c>
      <c r="DE36" s="624"/>
      <c r="DF36" s="624"/>
      <c r="DG36" s="624"/>
      <c r="DH36" s="624"/>
      <c r="DI36" s="624"/>
      <c r="DJ36" s="624"/>
      <c r="DK36" s="625"/>
      <c r="DL36" s="632">
        <v>866245</v>
      </c>
      <c r="DM36" s="624"/>
      <c r="DN36" s="624"/>
      <c r="DO36" s="624"/>
      <c r="DP36" s="624"/>
      <c r="DQ36" s="624"/>
      <c r="DR36" s="624"/>
      <c r="DS36" s="624"/>
      <c r="DT36" s="624"/>
      <c r="DU36" s="624"/>
      <c r="DV36" s="625"/>
      <c r="DW36" s="628">
        <v>23.3</v>
      </c>
      <c r="DX36" s="655"/>
      <c r="DY36" s="655"/>
      <c r="DZ36" s="655"/>
      <c r="EA36" s="655"/>
      <c r="EB36" s="655"/>
      <c r="EC36" s="656"/>
    </row>
    <row r="37" spans="2:133" ht="11.25" customHeight="1" x14ac:dyDescent="0.15">
      <c r="B37" s="620" t="s">
        <v>317</v>
      </c>
      <c r="C37" s="621"/>
      <c r="D37" s="621"/>
      <c r="E37" s="621"/>
      <c r="F37" s="621"/>
      <c r="G37" s="621"/>
      <c r="H37" s="621"/>
      <c r="I37" s="621"/>
      <c r="J37" s="621"/>
      <c r="K37" s="621"/>
      <c r="L37" s="621"/>
      <c r="M37" s="621"/>
      <c r="N37" s="621"/>
      <c r="O37" s="621"/>
      <c r="P37" s="621"/>
      <c r="Q37" s="622"/>
      <c r="R37" s="623">
        <v>131109</v>
      </c>
      <c r="S37" s="624"/>
      <c r="T37" s="624"/>
      <c r="U37" s="624"/>
      <c r="V37" s="624"/>
      <c r="W37" s="624"/>
      <c r="X37" s="624"/>
      <c r="Y37" s="625"/>
      <c r="Z37" s="626">
        <v>1.9</v>
      </c>
      <c r="AA37" s="626"/>
      <c r="AB37" s="626"/>
      <c r="AC37" s="626"/>
      <c r="AD37" s="627">
        <v>3161</v>
      </c>
      <c r="AE37" s="627"/>
      <c r="AF37" s="627"/>
      <c r="AG37" s="627"/>
      <c r="AH37" s="627"/>
      <c r="AI37" s="627"/>
      <c r="AJ37" s="627"/>
      <c r="AK37" s="627"/>
      <c r="AL37" s="628">
        <v>0.1</v>
      </c>
      <c r="AM37" s="629"/>
      <c r="AN37" s="629"/>
      <c r="AO37" s="630"/>
      <c r="AQ37" s="689" t="s">
        <v>318</v>
      </c>
      <c r="AR37" s="690"/>
      <c r="AS37" s="690"/>
      <c r="AT37" s="690"/>
      <c r="AU37" s="690"/>
      <c r="AV37" s="690"/>
      <c r="AW37" s="690"/>
      <c r="AX37" s="690"/>
      <c r="AY37" s="691"/>
      <c r="AZ37" s="623">
        <v>170952</v>
      </c>
      <c r="BA37" s="624"/>
      <c r="BB37" s="624"/>
      <c r="BC37" s="624"/>
      <c r="BD37" s="653"/>
      <c r="BE37" s="653"/>
      <c r="BF37" s="669"/>
      <c r="BG37" s="620" t="s">
        <v>319</v>
      </c>
      <c r="BH37" s="621"/>
      <c r="BI37" s="621"/>
      <c r="BJ37" s="621"/>
      <c r="BK37" s="621"/>
      <c r="BL37" s="621"/>
      <c r="BM37" s="621"/>
      <c r="BN37" s="621"/>
      <c r="BO37" s="621"/>
      <c r="BP37" s="621"/>
      <c r="BQ37" s="621"/>
      <c r="BR37" s="621"/>
      <c r="BS37" s="621"/>
      <c r="BT37" s="621"/>
      <c r="BU37" s="622"/>
      <c r="BV37" s="623">
        <v>1249</v>
      </c>
      <c r="BW37" s="624"/>
      <c r="BX37" s="624"/>
      <c r="BY37" s="624"/>
      <c r="BZ37" s="624"/>
      <c r="CA37" s="624"/>
      <c r="CB37" s="633"/>
      <c r="CD37" s="620" t="s">
        <v>320</v>
      </c>
      <c r="CE37" s="621"/>
      <c r="CF37" s="621"/>
      <c r="CG37" s="621"/>
      <c r="CH37" s="621"/>
      <c r="CI37" s="621"/>
      <c r="CJ37" s="621"/>
      <c r="CK37" s="621"/>
      <c r="CL37" s="621"/>
      <c r="CM37" s="621"/>
      <c r="CN37" s="621"/>
      <c r="CO37" s="621"/>
      <c r="CP37" s="621"/>
      <c r="CQ37" s="622"/>
      <c r="CR37" s="623">
        <v>483064</v>
      </c>
      <c r="CS37" s="653"/>
      <c r="CT37" s="653"/>
      <c r="CU37" s="653"/>
      <c r="CV37" s="653"/>
      <c r="CW37" s="653"/>
      <c r="CX37" s="653"/>
      <c r="CY37" s="654"/>
      <c r="CZ37" s="628">
        <v>7.5</v>
      </c>
      <c r="DA37" s="655"/>
      <c r="DB37" s="655"/>
      <c r="DC37" s="658"/>
      <c r="DD37" s="632">
        <v>471664</v>
      </c>
      <c r="DE37" s="653"/>
      <c r="DF37" s="653"/>
      <c r="DG37" s="653"/>
      <c r="DH37" s="653"/>
      <c r="DI37" s="653"/>
      <c r="DJ37" s="653"/>
      <c r="DK37" s="654"/>
      <c r="DL37" s="632">
        <v>454128</v>
      </c>
      <c r="DM37" s="653"/>
      <c r="DN37" s="653"/>
      <c r="DO37" s="653"/>
      <c r="DP37" s="653"/>
      <c r="DQ37" s="653"/>
      <c r="DR37" s="653"/>
      <c r="DS37" s="653"/>
      <c r="DT37" s="653"/>
      <c r="DU37" s="653"/>
      <c r="DV37" s="654"/>
      <c r="DW37" s="628">
        <v>12.2</v>
      </c>
      <c r="DX37" s="655"/>
      <c r="DY37" s="655"/>
      <c r="DZ37" s="655"/>
      <c r="EA37" s="655"/>
      <c r="EB37" s="655"/>
      <c r="EC37" s="656"/>
    </row>
    <row r="38" spans="2:133" ht="11.25" customHeight="1" x14ac:dyDescent="0.15">
      <c r="B38" s="620" t="s">
        <v>321</v>
      </c>
      <c r="C38" s="621"/>
      <c r="D38" s="621"/>
      <c r="E38" s="621"/>
      <c r="F38" s="621"/>
      <c r="G38" s="621"/>
      <c r="H38" s="621"/>
      <c r="I38" s="621"/>
      <c r="J38" s="621"/>
      <c r="K38" s="621"/>
      <c r="L38" s="621"/>
      <c r="M38" s="621"/>
      <c r="N38" s="621"/>
      <c r="O38" s="621"/>
      <c r="P38" s="621"/>
      <c r="Q38" s="622"/>
      <c r="R38" s="623">
        <v>548491</v>
      </c>
      <c r="S38" s="624"/>
      <c r="T38" s="624"/>
      <c r="U38" s="624"/>
      <c r="V38" s="624"/>
      <c r="W38" s="624"/>
      <c r="X38" s="624"/>
      <c r="Y38" s="625"/>
      <c r="Z38" s="626">
        <v>8.1</v>
      </c>
      <c r="AA38" s="626"/>
      <c r="AB38" s="626"/>
      <c r="AC38" s="626"/>
      <c r="AD38" s="627" t="s">
        <v>122</v>
      </c>
      <c r="AE38" s="627"/>
      <c r="AF38" s="627"/>
      <c r="AG38" s="627"/>
      <c r="AH38" s="627"/>
      <c r="AI38" s="627"/>
      <c r="AJ38" s="627"/>
      <c r="AK38" s="627"/>
      <c r="AL38" s="628" t="s">
        <v>122</v>
      </c>
      <c r="AM38" s="629"/>
      <c r="AN38" s="629"/>
      <c r="AO38" s="630"/>
      <c r="AQ38" s="689" t="s">
        <v>322</v>
      </c>
      <c r="AR38" s="690"/>
      <c r="AS38" s="690"/>
      <c r="AT38" s="690"/>
      <c r="AU38" s="690"/>
      <c r="AV38" s="690"/>
      <c r="AW38" s="690"/>
      <c r="AX38" s="690"/>
      <c r="AY38" s="691"/>
      <c r="AZ38" s="623">
        <v>170000</v>
      </c>
      <c r="BA38" s="624"/>
      <c r="BB38" s="624"/>
      <c r="BC38" s="624"/>
      <c r="BD38" s="653"/>
      <c r="BE38" s="653"/>
      <c r="BF38" s="669"/>
      <c r="BG38" s="620" t="s">
        <v>323</v>
      </c>
      <c r="BH38" s="621"/>
      <c r="BI38" s="621"/>
      <c r="BJ38" s="621"/>
      <c r="BK38" s="621"/>
      <c r="BL38" s="621"/>
      <c r="BM38" s="621"/>
      <c r="BN38" s="621"/>
      <c r="BO38" s="621"/>
      <c r="BP38" s="621"/>
      <c r="BQ38" s="621"/>
      <c r="BR38" s="621"/>
      <c r="BS38" s="621"/>
      <c r="BT38" s="621"/>
      <c r="BU38" s="622"/>
      <c r="BV38" s="623">
        <v>966</v>
      </c>
      <c r="BW38" s="624"/>
      <c r="BX38" s="624"/>
      <c r="BY38" s="624"/>
      <c r="BZ38" s="624"/>
      <c r="CA38" s="624"/>
      <c r="CB38" s="633"/>
      <c r="CD38" s="620" t="s">
        <v>324</v>
      </c>
      <c r="CE38" s="621"/>
      <c r="CF38" s="621"/>
      <c r="CG38" s="621"/>
      <c r="CH38" s="621"/>
      <c r="CI38" s="621"/>
      <c r="CJ38" s="621"/>
      <c r="CK38" s="621"/>
      <c r="CL38" s="621"/>
      <c r="CM38" s="621"/>
      <c r="CN38" s="621"/>
      <c r="CO38" s="621"/>
      <c r="CP38" s="621"/>
      <c r="CQ38" s="622"/>
      <c r="CR38" s="623">
        <v>428879</v>
      </c>
      <c r="CS38" s="624"/>
      <c r="CT38" s="624"/>
      <c r="CU38" s="624"/>
      <c r="CV38" s="624"/>
      <c r="CW38" s="624"/>
      <c r="CX38" s="624"/>
      <c r="CY38" s="625"/>
      <c r="CZ38" s="628">
        <v>6.6</v>
      </c>
      <c r="DA38" s="655"/>
      <c r="DB38" s="655"/>
      <c r="DC38" s="658"/>
      <c r="DD38" s="632">
        <v>346557</v>
      </c>
      <c r="DE38" s="624"/>
      <c r="DF38" s="624"/>
      <c r="DG38" s="624"/>
      <c r="DH38" s="624"/>
      <c r="DI38" s="624"/>
      <c r="DJ38" s="624"/>
      <c r="DK38" s="625"/>
      <c r="DL38" s="632">
        <v>313400</v>
      </c>
      <c r="DM38" s="624"/>
      <c r="DN38" s="624"/>
      <c r="DO38" s="624"/>
      <c r="DP38" s="624"/>
      <c r="DQ38" s="624"/>
      <c r="DR38" s="624"/>
      <c r="DS38" s="624"/>
      <c r="DT38" s="624"/>
      <c r="DU38" s="624"/>
      <c r="DV38" s="625"/>
      <c r="DW38" s="628">
        <v>8.4</v>
      </c>
      <c r="DX38" s="655"/>
      <c r="DY38" s="655"/>
      <c r="DZ38" s="655"/>
      <c r="EA38" s="655"/>
      <c r="EB38" s="655"/>
      <c r="EC38" s="656"/>
    </row>
    <row r="39" spans="2:133" ht="11.25" customHeight="1" x14ac:dyDescent="0.15">
      <c r="B39" s="620" t="s">
        <v>325</v>
      </c>
      <c r="C39" s="621"/>
      <c r="D39" s="621"/>
      <c r="E39" s="621"/>
      <c r="F39" s="621"/>
      <c r="G39" s="621"/>
      <c r="H39" s="621"/>
      <c r="I39" s="621"/>
      <c r="J39" s="621"/>
      <c r="K39" s="621"/>
      <c r="L39" s="621"/>
      <c r="M39" s="621"/>
      <c r="N39" s="621"/>
      <c r="O39" s="621"/>
      <c r="P39" s="621"/>
      <c r="Q39" s="622"/>
      <c r="R39" s="623" t="s">
        <v>122</v>
      </c>
      <c r="S39" s="624"/>
      <c r="T39" s="624"/>
      <c r="U39" s="624"/>
      <c r="V39" s="624"/>
      <c r="W39" s="624"/>
      <c r="X39" s="624"/>
      <c r="Y39" s="625"/>
      <c r="Z39" s="626" t="s">
        <v>122</v>
      </c>
      <c r="AA39" s="626"/>
      <c r="AB39" s="626"/>
      <c r="AC39" s="626"/>
      <c r="AD39" s="627" t="s">
        <v>122</v>
      </c>
      <c r="AE39" s="627"/>
      <c r="AF39" s="627"/>
      <c r="AG39" s="627"/>
      <c r="AH39" s="627"/>
      <c r="AI39" s="627"/>
      <c r="AJ39" s="627"/>
      <c r="AK39" s="627"/>
      <c r="AL39" s="628" t="s">
        <v>122</v>
      </c>
      <c r="AM39" s="629"/>
      <c r="AN39" s="629"/>
      <c r="AO39" s="630"/>
      <c r="AQ39" s="689" t="s">
        <v>326</v>
      </c>
      <c r="AR39" s="690"/>
      <c r="AS39" s="690"/>
      <c r="AT39" s="690"/>
      <c r="AU39" s="690"/>
      <c r="AV39" s="690"/>
      <c r="AW39" s="690"/>
      <c r="AX39" s="690"/>
      <c r="AY39" s="691"/>
      <c r="AZ39" s="623">
        <v>501</v>
      </c>
      <c r="BA39" s="624"/>
      <c r="BB39" s="624"/>
      <c r="BC39" s="624"/>
      <c r="BD39" s="653"/>
      <c r="BE39" s="653"/>
      <c r="BF39" s="669"/>
      <c r="BG39" s="620" t="s">
        <v>327</v>
      </c>
      <c r="BH39" s="621"/>
      <c r="BI39" s="621"/>
      <c r="BJ39" s="621"/>
      <c r="BK39" s="621"/>
      <c r="BL39" s="621"/>
      <c r="BM39" s="621"/>
      <c r="BN39" s="621"/>
      <c r="BO39" s="621"/>
      <c r="BP39" s="621"/>
      <c r="BQ39" s="621"/>
      <c r="BR39" s="621"/>
      <c r="BS39" s="621"/>
      <c r="BT39" s="621"/>
      <c r="BU39" s="622"/>
      <c r="BV39" s="623">
        <v>1264</v>
      </c>
      <c r="BW39" s="624"/>
      <c r="BX39" s="624"/>
      <c r="BY39" s="624"/>
      <c r="BZ39" s="624"/>
      <c r="CA39" s="624"/>
      <c r="CB39" s="633"/>
      <c r="CD39" s="620" t="s">
        <v>328</v>
      </c>
      <c r="CE39" s="621"/>
      <c r="CF39" s="621"/>
      <c r="CG39" s="621"/>
      <c r="CH39" s="621"/>
      <c r="CI39" s="621"/>
      <c r="CJ39" s="621"/>
      <c r="CK39" s="621"/>
      <c r="CL39" s="621"/>
      <c r="CM39" s="621"/>
      <c r="CN39" s="621"/>
      <c r="CO39" s="621"/>
      <c r="CP39" s="621"/>
      <c r="CQ39" s="622"/>
      <c r="CR39" s="623">
        <v>331117</v>
      </c>
      <c r="CS39" s="653"/>
      <c r="CT39" s="653"/>
      <c r="CU39" s="653"/>
      <c r="CV39" s="653"/>
      <c r="CW39" s="653"/>
      <c r="CX39" s="653"/>
      <c r="CY39" s="654"/>
      <c r="CZ39" s="628">
        <v>5.0999999999999996</v>
      </c>
      <c r="DA39" s="655"/>
      <c r="DB39" s="655"/>
      <c r="DC39" s="658"/>
      <c r="DD39" s="632">
        <v>30065</v>
      </c>
      <c r="DE39" s="653"/>
      <c r="DF39" s="653"/>
      <c r="DG39" s="653"/>
      <c r="DH39" s="653"/>
      <c r="DI39" s="653"/>
      <c r="DJ39" s="653"/>
      <c r="DK39" s="654"/>
      <c r="DL39" s="632" t="s">
        <v>122</v>
      </c>
      <c r="DM39" s="653"/>
      <c r="DN39" s="653"/>
      <c r="DO39" s="653"/>
      <c r="DP39" s="653"/>
      <c r="DQ39" s="653"/>
      <c r="DR39" s="653"/>
      <c r="DS39" s="653"/>
      <c r="DT39" s="653"/>
      <c r="DU39" s="653"/>
      <c r="DV39" s="654"/>
      <c r="DW39" s="628" t="s">
        <v>122</v>
      </c>
      <c r="DX39" s="655"/>
      <c r="DY39" s="655"/>
      <c r="DZ39" s="655"/>
      <c r="EA39" s="655"/>
      <c r="EB39" s="655"/>
      <c r="EC39" s="656"/>
    </row>
    <row r="40" spans="2:133" ht="11.25" customHeight="1" x14ac:dyDescent="0.15">
      <c r="B40" s="620" t="s">
        <v>329</v>
      </c>
      <c r="C40" s="621"/>
      <c r="D40" s="621"/>
      <c r="E40" s="621"/>
      <c r="F40" s="621"/>
      <c r="G40" s="621"/>
      <c r="H40" s="621"/>
      <c r="I40" s="621"/>
      <c r="J40" s="621"/>
      <c r="K40" s="621"/>
      <c r="L40" s="621"/>
      <c r="M40" s="621"/>
      <c r="N40" s="621"/>
      <c r="O40" s="621"/>
      <c r="P40" s="621"/>
      <c r="Q40" s="622"/>
      <c r="R40" s="623">
        <v>7491</v>
      </c>
      <c r="S40" s="624"/>
      <c r="T40" s="624"/>
      <c r="U40" s="624"/>
      <c r="V40" s="624"/>
      <c r="W40" s="624"/>
      <c r="X40" s="624"/>
      <c r="Y40" s="625"/>
      <c r="Z40" s="626">
        <v>0.1</v>
      </c>
      <c r="AA40" s="626"/>
      <c r="AB40" s="626"/>
      <c r="AC40" s="626"/>
      <c r="AD40" s="627" t="s">
        <v>122</v>
      </c>
      <c r="AE40" s="627"/>
      <c r="AF40" s="627"/>
      <c r="AG40" s="627"/>
      <c r="AH40" s="627"/>
      <c r="AI40" s="627"/>
      <c r="AJ40" s="627"/>
      <c r="AK40" s="627"/>
      <c r="AL40" s="628" t="s">
        <v>122</v>
      </c>
      <c r="AM40" s="629"/>
      <c r="AN40" s="629"/>
      <c r="AO40" s="630"/>
      <c r="AQ40" s="689" t="s">
        <v>330</v>
      </c>
      <c r="AR40" s="690"/>
      <c r="AS40" s="690"/>
      <c r="AT40" s="690"/>
      <c r="AU40" s="690"/>
      <c r="AV40" s="690"/>
      <c r="AW40" s="690"/>
      <c r="AX40" s="690"/>
      <c r="AY40" s="691"/>
      <c r="AZ40" s="623">
        <v>456</v>
      </c>
      <c r="BA40" s="624"/>
      <c r="BB40" s="624"/>
      <c r="BC40" s="624"/>
      <c r="BD40" s="653"/>
      <c r="BE40" s="653"/>
      <c r="BF40" s="669"/>
      <c r="BG40" s="673" t="s">
        <v>331</v>
      </c>
      <c r="BH40" s="674"/>
      <c r="BI40" s="674"/>
      <c r="BJ40" s="674"/>
      <c r="BK40" s="674"/>
      <c r="BL40" s="211"/>
      <c r="BM40" s="621" t="s">
        <v>332</v>
      </c>
      <c r="BN40" s="621"/>
      <c r="BO40" s="621"/>
      <c r="BP40" s="621"/>
      <c r="BQ40" s="621"/>
      <c r="BR40" s="621"/>
      <c r="BS40" s="621"/>
      <c r="BT40" s="621"/>
      <c r="BU40" s="622"/>
      <c r="BV40" s="623">
        <v>91</v>
      </c>
      <c r="BW40" s="624"/>
      <c r="BX40" s="624"/>
      <c r="BY40" s="624"/>
      <c r="BZ40" s="624"/>
      <c r="CA40" s="624"/>
      <c r="CB40" s="633"/>
      <c r="CD40" s="620" t="s">
        <v>333</v>
      </c>
      <c r="CE40" s="621"/>
      <c r="CF40" s="621"/>
      <c r="CG40" s="621"/>
      <c r="CH40" s="621"/>
      <c r="CI40" s="621"/>
      <c r="CJ40" s="621"/>
      <c r="CK40" s="621"/>
      <c r="CL40" s="621"/>
      <c r="CM40" s="621"/>
      <c r="CN40" s="621"/>
      <c r="CO40" s="621"/>
      <c r="CP40" s="621"/>
      <c r="CQ40" s="622"/>
      <c r="CR40" s="623">
        <v>83864</v>
      </c>
      <c r="CS40" s="624"/>
      <c r="CT40" s="624"/>
      <c r="CU40" s="624"/>
      <c r="CV40" s="624"/>
      <c r="CW40" s="624"/>
      <c r="CX40" s="624"/>
      <c r="CY40" s="625"/>
      <c r="CZ40" s="628">
        <v>1.3</v>
      </c>
      <c r="DA40" s="655"/>
      <c r="DB40" s="655"/>
      <c r="DC40" s="658"/>
      <c r="DD40" s="632" t="s">
        <v>122</v>
      </c>
      <c r="DE40" s="624"/>
      <c r="DF40" s="624"/>
      <c r="DG40" s="624"/>
      <c r="DH40" s="624"/>
      <c r="DI40" s="624"/>
      <c r="DJ40" s="624"/>
      <c r="DK40" s="625"/>
      <c r="DL40" s="632" t="s">
        <v>122</v>
      </c>
      <c r="DM40" s="624"/>
      <c r="DN40" s="624"/>
      <c r="DO40" s="624"/>
      <c r="DP40" s="624"/>
      <c r="DQ40" s="624"/>
      <c r="DR40" s="624"/>
      <c r="DS40" s="624"/>
      <c r="DT40" s="624"/>
      <c r="DU40" s="624"/>
      <c r="DV40" s="625"/>
      <c r="DW40" s="628" t="s">
        <v>122</v>
      </c>
      <c r="DX40" s="655"/>
      <c r="DY40" s="655"/>
      <c r="DZ40" s="655"/>
      <c r="EA40" s="655"/>
      <c r="EB40" s="655"/>
      <c r="EC40" s="656"/>
    </row>
    <row r="41" spans="2:133" ht="11.25" customHeight="1" x14ac:dyDescent="0.15">
      <c r="B41" s="644" t="s">
        <v>334</v>
      </c>
      <c r="C41" s="645"/>
      <c r="D41" s="645"/>
      <c r="E41" s="645"/>
      <c r="F41" s="645"/>
      <c r="G41" s="645"/>
      <c r="H41" s="645"/>
      <c r="I41" s="645"/>
      <c r="J41" s="645"/>
      <c r="K41" s="645"/>
      <c r="L41" s="645"/>
      <c r="M41" s="645"/>
      <c r="N41" s="645"/>
      <c r="O41" s="645"/>
      <c r="P41" s="645"/>
      <c r="Q41" s="646"/>
      <c r="R41" s="698">
        <v>6788930</v>
      </c>
      <c r="S41" s="699"/>
      <c r="T41" s="699"/>
      <c r="U41" s="699"/>
      <c r="V41" s="699"/>
      <c r="W41" s="699"/>
      <c r="X41" s="699"/>
      <c r="Y41" s="700"/>
      <c r="Z41" s="701">
        <v>100</v>
      </c>
      <c r="AA41" s="701"/>
      <c r="AB41" s="701"/>
      <c r="AC41" s="701"/>
      <c r="AD41" s="702">
        <v>3714789</v>
      </c>
      <c r="AE41" s="702"/>
      <c r="AF41" s="702"/>
      <c r="AG41" s="702"/>
      <c r="AH41" s="702"/>
      <c r="AI41" s="702"/>
      <c r="AJ41" s="702"/>
      <c r="AK41" s="702"/>
      <c r="AL41" s="703">
        <v>100</v>
      </c>
      <c r="AM41" s="683"/>
      <c r="AN41" s="683"/>
      <c r="AO41" s="704"/>
      <c r="AQ41" s="689" t="s">
        <v>335</v>
      </c>
      <c r="AR41" s="690"/>
      <c r="AS41" s="690"/>
      <c r="AT41" s="690"/>
      <c r="AU41" s="690"/>
      <c r="AV41" s="690"/>
      <c r="AW41" s="690"/>
      <c r="AX41" s="690"/>
      <c r="AY41" s="691"/>
      <c r="AZ41" s="623">
        <v>99259</v>
      </c>
      <c r="BA41" s="624"/>
      <c r="BB41" s="624"/>
      <c r="BC41" s="624"/>
      <c r="BD41" s="653"/>
      <c r="BE41" s="653"/>
      <c r="BF41" s="669"/>
      <c r="BG41" s="673"/>
      <c r="BH41" s="674"/>
      <c r="BI41" s="674"/>
      <c r="BJ41" s="674"/>
      <c r="BK41" s="674"/>
      <c r="BL41" s="211"/>
      <c r="BM41" s="621" t="s">
        <v>336</v>
      </c>
      <c r="BN41" s="621"/>
      <c r="BO41" s="621"/>
      <c r="BP41" s="621"/>
      <c r="BQ41" s="621"/>
      <c r="BR41" s="621"/>
      <c r="BS41" s="621"/>
      <c r="BT41" s="621"/>
      <c r="BU41" s="622"/>
      <c r="BV41" s="623" t="s">
        <v>122</v>
      </c>
      <c r="BW41" s="624"/>
      <c r="BX41" s="624"/>
      <c r="BY41" s="624"/>
      <c r="BZ41" s="624"/>
      <c r="CA41" s="624"/>
      <c r="CB41" s="633"/>
      <c r="CD41" s="620" t="s">
        <v>337</v>
      </c>
      <c r="CE41" s="621"/>
      <c r="CF41" s="621"/>
      <c r="CG41" s="621"/>
      <c r="CH41" s="621"/>
      <c r="CI41" s="621"/>
      <c r="CJ41" s="621"/>
      <c r="CK41" s="621"/>
      <c r="CL41" s="621"/>
      <c r="CM41" s="621"/>
      <c r="CN41" s="621"/>
      <c r="CO41" s="621"/>
      <c r="CP41" s="621"/>
      <c r="CQ41" s="622"/>
      <c r="CR41" s="623" t="s">
        <v>122</v>
      </c>
      <c r="CS41" s="653"/>
      <c r="CT41" s="653"/>
      <c r="CU41" s="653"/>
      <c r="CV41" s="653"/>
      <c r="CW41" s="653"/>
      <c r="CX41" s="653"/>
      <c r="CY41" s="654"/>
      <c r="CZ41" s="628" t="s">
        <v>122</v>
      </c>
      <c r="DA41" s="655"/>
      <c r="DB41" s="655"/>
      <c r="DC41" s="658"/>
      <c r="DD41" s="632" t="s">
        <v>122</v>
      </c>
      <c r="DE41" s="653"/>
      <c r="DF41" s="653"/>
      <c r="DG41" s="653"/>
      <c r="DH41" s="653"/>
      <c r="DI41" s="653"/>
      <c r="DJ41" s="653"/>
      <c r="DK41" s="654"/>
      <c r="DL41" s="692"/>
      <c r="DM41" s="693"/>
      <c r="DN41" s="693"/>
      <c r="DO41" s="693"/>
      <c r="DP41" s="693"/>
      <c r="DQ41" s="693"/>
      <c r="DR41" s="693"/>
      <c r="DS41" s="693"/>
      <c r="DT41" s="693"/>
      <c r="DU41" s="693"/>
      <c r="DV41" s="694"/>
      <c r="DW41" s="695"/>
      <c r="DX41" s="696"/>
      <c r="DY41" s="696"/>
      <c r="DZ41" s="696"/>
      <c r="EA41" s="696"/>
      <c r="EB41" s="696"/>
      <c r="EC41" s="697"/>
    </row>
    <row r="42" spans="2:133" ht="11.25" customHeight="1" x14ac:dyDescent="0.15">
      <c r="AQ42" s="705" t="s">
        <v>338</v>
      </c>
      <c r="AR42" s="706"/>
      <c r="AS42" s="706"/>
      <c r="AT42" s="706"/>
      <c r="AU42" s="706"/>
      <c r="AV42" s="706"/>
      <c r="AW42" s="706"/>
      <c r="AX42" s="706"/>
      <c r="AY42" s="707"/>
      <c r="AZ42" s="698">
        <v>328663</v>
      </c>
      <c r="BA42" s="699"/>
      <c r="BB42" s="699"/>
      <c r="BC42" s="699"/>
      <c r="BD42" s="682"/>
      <c r="BE42" s="682"/>
      <c r="BF42" s="684"/>
      <c r="BG42" s="675"/>
      <c r="BH42" s="676"/>
      <c r="BI42" s="676"/>
      <c r="BJ42" s="676"/>
      <c r="BK42" s="676"/>
      <c r="BL42" s="212"/>
      <c r="BM42" s="645" t="s">
        <v>339</v>
      </c>
      <c r="BN42" s="645"/>
      <c r="BO42" s="645"/>
      <c r="BP42" s="645"/>
      <c r="BQ42" s="645"/>
      <c r="BR42" s="645"/>
      <c r="BS42" s="645"/>
      <c r="BT42" s="645"/>
      <c r="BU42" s="646"/>
      <c r="BV42" s="698">
        <v>395</v>
      </c>
      <c r="BW42" s="699"/>
      <c r="BX42" s="699"/>
      <c r="BY42" s="699"/>
      <c r="BZ42" s="699"/>
      <c r="CA42" s="699"/>
      <c r="CB42" s="708"/>
      <c r="CD42" s="620" t="s">
        <v>340</v>
      </c>
      <c r="CE42" s="621"/>
      <c r="CF42" s="621"/>
      <c r="CG42" s="621"/>
      <c r="CH42" s="621"/>
      <c r="CI42" s="621"/>
      <c r="CJ42" s="621"/>
      <c r="CK42" s="621"/>
      <c r="CL42" s="621"/>
      <c r="CM42" s="621"/>
      <c r="CN42" s="621"/>
      <c r="CO42" s="621"/>
      <c r="CP42" s="621"/>
      <c r="CQ42" s="622"/>
      <c r="CR42" s="623">
        <v>825476</v>
      </c>
      <c r="CS42" s="653"/>
      <c r="CT42" s="653"/>
      <c r="CU42" s="653"/>
      <c r="CV42" s="653"/>
      <c r="CW42" s="653"/>
      <c r="CX42" s="653"/>
      <c r="CY42" s="654"/>
      <c r="CZ42" s="628">
        <v>12.7</v>
      </c>
      <c r="DA42" s="655"/>
      <c r="DB42" s="655"/>
      <c r="DC42" s="658"/>
      <c r="DD42" s="632">
        <v>59232</v>
      </c>
      <c r="DE42" s="653"/>
      <c r="DF42" s="653"/>
      <c r="DG42" s="653"/>
      <c r="DH42" s="653"/>
      <c r="DI42" s="653"/>
      <c r="DJ42" s="653"/>
      <c r="DK42" s="654"/>
      <c r="DL42" s="692"/>
      <c r="DM42" s="693"/>
      <c r="DN42" s="693"/>
      <c r="DO42" s="693"/>
      <c r="DP42" s="693"/>
      <c r="DQ42" s="693"/>
      <c r="DR42" s="693"/>
      <c r="DS42" s="693"/>
      <c r="DT42" s="693"/>
      <c r="DU42" s="693"/>
      <c r="DV42" s="694"/>
      <c r="DW42" s="695"/>
      <c r="DX42" s="696"/>
      <c r="DY42" s="696"/>
      <c r="DZ42" s="696"/>
      <c r="EA42" s="696"/>
      <c r="EB42" s="696"/>
      <c r="EC42" s="697"/>
    </row>
    <row r="43" spans="2:133" ht="11.25" customHeight="1" x14ac:dyDescent="0.15">
      <c r="B43" s="202" t="s">
        <v>341</v>
      </c>
      <c r="CD43" s="620" t="s">
        <v>342</v>
      </c>
      <c r="CE43" s="621"/>
      <c r="CF43" s="621"/>
      <c r="CG43" s="621"/>
      <c r="CH43" s="621"/>
      <c r="CI43" s="621"/>
      <c r="CJ43" s="621"/>
      <c r="CK43" s="621"/>
      <c r="CL43" s="621"/>
      <c r="CM43" s="621"/>
      <c r="CN43" s="621"/>
      <c r="CO43" s="621"/>
      <c r="CP43" s="621"/>
      <c r="CQ43" s="622"/>
      <c r="CR43" s="623" t="s">
        <v>122</v>
      </c>
      <c r="CS43" s="653"/>
      <c r="CT43" s="653"/>
      <c r="CU43" s="653"/>
      <c r="CV43" s="653"/>
      <c r="CW43" s="653"/>
      <c r="CX43" s="653"/>
      <c r="CY43" s="654"/>
      <c r="CZ43" s="628" t="s">
        <v>122</v>
      </c>
      <c r="DA43" s="655"/>
      <c r="DB43" s="655"/>
      <c r="DC43" s="658"/>
      <c r="DD43" s="632" t="s">
        <v>122</v>
      </c>
      <c r="DE43" s="653"/>
      <c r="DF43" s="653"/>
      <c r="DG43" s="653"/>
      <c r="DH43" s="653"/>
      <c r="DI43" s="653"/>
      <c r="DJ43" s="653"/>
      <c r="DK43" s="654"/>
      <c r="DL43" s="692"/>
      <c r="DM43" s="693"/>
      <c r="DN43" s="693"/>
      <c r="DO43" s="693"/>
      <c r="DP43" s="693"/>
      <c r="DQ43" s="693"/>
      <c r="DR43" s="693"/>
      <c r="DS43" s="693"/>
      <c r="DT43" s="693"/>
      <c r="DU43" s="693"/>
      <c r="DV43" s="694"/>
      <c r="DW43" s="695"/>
      <c r="DX43" s="696"/>
      <c r="DY43" s="696"/>
      <c r="DZ43" s="696"/>
      <c r="EA43" s="696"/>
      <c r="EB43" s="696"/>
      <c r="EC43" s="697"/>
    </row>
    <row r="44" spans="2:133" ht="11.25" customHeight="1" x14ac:dyDescent="0.15">
      <c r="B44" s="709" t="s">
        <v>343</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61" t="s">
        <v>291</v>
      </c>
      <c r="CE44" s="662"/>
      <c r="CF44" s="620" t="s">
        <v>344</v>
      </c>
      <c r="CG44" s="621"/>
      <c r="CH44" s="621"/>
      <c r="CI44" s="621"/>
      <c r="CJ44" s="621"/>
      <c r="CK44" s="621"/>
      <c r="CL44" s="621"/>
      <c r="CM44" s="621"/>
      <c r="CN44" s="621"/>
      <c r="CO44" s="621"/>
      <c r="CP44" s="621"/>
      <c r="CQ44" s="622"/>
      <c r="CR44" s="623">
        <v>825476</v>
      </c>
      <c r="CS44" s="624"/>
      <c r="CT44" s="624"/>
      <c r="CU44" s="624"/>
      <c r="CV44" s="624"/>
      <c r="CW44" s="624"/>
      <c r="CX44" s="624"/>
      <c r="CY44" s="625"/>
      <c r="CZ44" s="628">
        <v>12.7</v>
      </c>
      <c r="DA44" s="629"/>
      <c r="DB44" s="629"/>
      <c r="DC44" s="635"/>
      <c r="DD44" s="632">
        <v>59232</v>
      </c>
      <c r="DE44" s="624"/>
      <c r="DF44" s="624"/>
      <c r="DG44" s="624"/>
      <c r="DH44" s="624"/>
      <c r="DI44" s="624"/>
      <c r="DJ44" s="624"/>
      <c r="DK44" s="625"/>
      <c r="DL44" s="692"/>
      <c r="DM44" s="693"/>
      <c r="DN44" s="693"/>
      <c r="DO44" s="693"/>
      <c r="DP44" s="693"/>
      <c r="DQ44" s="693"/>
      <c r="DR44" s="693"/>
      <c r="DS44" s="693"/>
      <c r="DT44" s="693"/>
      <c r="DU44" s="693"/>
      <c r="DV44" s="694"/>
      <c r="DW44" s="695"/>
      <c r="DX44" s="696"/>
      <c r="DY44" s="696"/>
      <c r="DZ44" s="696"/>
      <c r="EA44" s="696"/>
      <c r="EB44" s="696"/>
      <c r="EC44" s="697"/>
    </row>
    <row r="45" spans="2:133" ht="11.25" customHeight="1" x14ac:dyDescent="0.15">
      <c r="B45" s="709" t="s">
        <v>345</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3"/>
      <c r="CE45" s="664"/>
      <c r="CF45" s="620" t="s">
        <v>346</v>
      </c>
      <c r="CG45" s="621"/>
      <c r="CH45" s="621"/>
      <c r="CI45" s="621"/>
      <c r="CJ45" s="621"/>
      <c r="CK45" s="621"/>
      <c r="CL45" s="621"/>
      <c r="CM45" s="621"/>
      <c r="CN45" s="621"/>
      <c r="CO45" s="621"/>
      <c r="CP45" s="621"/>
      <c r="CQ45" s="622"/>
      <c r="CR45" s="623">
        <v>502751</v>
      </c>
      <c r="CS45" s="653"/>
      <c r="CT45" s="653"/>
      <c r="CU45" s="653"/>
      <c r="CV45" s="653"/>
      <c r="CW45" s="653"/>
      <c r="CX45" s="653"/>
      <c r="CY45" s="654"/>
      <c r="CZ45" s="628">
        <v>7.8</v>
      </c>
      <c r="DA45" s="655"/>
      <c r="DB45" s="655"/>
      <c r="DC45" s="658"/>
      <c r="DD45" s="632">
        <v>23907</v>
      </c>
      <c r="DE45" s="653"/>
      <c r="DF45" s="653"/>
      <c r="DG45" s="653"/>
      <c r="DH45" s="653"/>
      <c r="DI45" s="653"/>
      <c r="DJ45" s="653"/>
      <c r="DK45" s="654"/>
      <c r="DL45" s="692"/>
      <c r="DM45" s="693"/>
      <c r="DN45" s="693"/>
      <c r="DO45" s="693"/>
      <c r="DP45" s="693"/>
      <c r="DQ45" s="693"/>
      <c r="DR45" s="693"/>
      <c r="DS45" s="693"/>
      <c r="DT45" s="693"/>
      <c r="DU45" s="693"/>
      <c r="DV45" s="694"/>
      <c r="DW45" s="695"/>
      <c r="DX45" s="696"/>
      <c r="DY45" s="696"/>
      <c r="DZ45" s="696"/>
      <c r="EA45" s="696"/>
      <c r="EB45" s="696"/>
      <c r="EC45" s="697"/>
    </row>
    <row r="46" spans="2:133" ht="11.25" customHeight="1" x14ac:dyDescent="0.15">
      <c r="B46" s="213"/>
      <c r="CD46" s="663"/>
      <c r="CE46" s="664"/>
      <c r="CF46" s="620" t="s">
        <v>347</v>
      </c>
      <c r="CG46" s="621"/>
      <c r="CH46" s="621"/>
      <c r="CI46" s="621"/>
      <c r="CJ46" s="621"/>
      <c r="CK46" s="621"/>
      <c r="CL46" s="621"/>
      <c r="CM46" s="621"/>
      <c r="CN46" s="621"/>
      <c r="CO46" s="621"/>
      <c r="CP46" s="621"/>
      <c r="CQ46" s="622"/>
      <c r="CR46" s="623">
        <v>236242</v>
      </c>
      <c r="CS46" s="624"/>
      <c r="CT46" s="624"/>
      <c r="CU46" s="624"/>
      <c r="CV46" s="624"/>
      <c r="CW46" s="624"/>
      <c r="CX46" s="624"/>
      <c r="CY46" s="625"/>
      <c r="CZ46" s="628">
        <v>3.6</v>
      </c>
      <c r="DA46" s="629"/>
      <c r="DB46" s="629"/>
      <c r="DC46" s="635"/>
      <c r="DD46" s="632">
        <v>33942</v>
      </c>
      <c r="DE46" s="624"/>
      <c r="DF46" s="624"/>
      <c r="DG46" s="624"/>
      <c r="DH46" s="624"/>
      <c r="DI46" s="624"/>
      <c r="DJ46" s="624"/>
      <c r="DK46" s="625"/>
      <c r="DL46" s="692"/>
      <c r="DM46" s="693"/>
      <c r="DN46" s="693"/>
      <c r="DO46" s="693"/>
      <c r="DP46" s="693"/>
      <c r="DQ46" s="693"/>
      <c r="DR46" s="693"/>
      <c r="DS46" s="693"/>
      <c r="DT46" s="693"/>
      <c r="DU46" s="693"/>
      <c r="DV46" s="694"/>
      <c r="DW46" s="695"/>
      <c r="DX46" s="696"/>
      <c r="DY46" s="696"/>
      <c r="DZ46" s="696"/>
      <c r="EA46" s="696"/>
      <c r="EB46" s="696"/>
      <c r="EC46" s="697"/>
    </row>
    <row r="47" spans="2:133" ht="11.25" customHeight="1" x14ac:dyDescent="0.15">
      <c r="B47" s="213"/>
      <c r="CD47" s="663"/>
      <c r="CE47" s="664"/>
      <c r="CF47" s="620" t="s">
        <v>348</v>
      </c>
      <c r="CG47" s="621"/>
      <c r="CH47" s="621"/>
      <c r="CI47" s="621"/>
      <c r="CJ47" s="621"/>
      <c r="CK47" s="621"/>
      <c r="CL47" s="621"/>
      <c r="CM47" s="621"/>
      <c r="CN47" s="621"/>
      <c r="CO47" s="621"/>
      <c r="CP47" s="621"/>
      <c r="CQ47" s="622"/>
      <c r="CR47" s="623" t="s">
        <v>122</v>
      </c>
      <c r="CS47" s="653"/>
      <c r="CT47" s="653"/>
      <c r="CU47" s="653"/>
      <c r="CV47" s="653"/>
      <c r="CW47" s="653"/>
      <c r="CX47" s="653"/>
      <c r="CY47" s="654"/>
      <c r="CZ47" s="628" t="s">
        <v>122</v>
      </c>
      <c r="DA47" s="655"/>
      <c r="DB47" s="655"/>
      <c r="DC47" s="658"/>
      <c r="DD47" s="632" t="s">
        <v>122</v>
      </c>
      <c r="DE47" s="653"/>
      <c r="DF47" s="653"/>
      <c r="DG47" s="653"/>
      <c r="DH47" s="653"/>
      <c r="DI47" s="653"/>
      <c r="DJ47" s="653"/>
      <c r="DK47" s="654"/>
      <c r="DL47" s="692"/>
      <c r="DM47" s="693"/>
      <c r="DN47" s="693"/>
      <c r="DO47" s="693"/>
      <c r="DP47" s="693"/>
      <c r="DQ47" s="693"/>
      <c r="DR47" s="693"/>
      <c r="DS47" s="693"/>
      <c r="DT47" s="693"/>
      <c r="DU47" s="693"/>
      <c r="DV47" s="694"/>
      <c r="DW47" s="695"/>
      <c r="DX47" s="696"/>
      <c r="DY47" s="696"/>
      <c r="DZ47" s="696"/>
      <c r="EA47" s="696"/>
      <c r="EB47" s="696"/>
      <c r="EC47" s="697"/>
    </row>
    <row r="48" spans="2:133" x14ac:dyDescent="0.15">
      <c r="B48" s="213"/>
      <c r="CD48" s="665"/>
      <c r="CE48" s="666"/>
      <c r="CF48" s="620" t="s">
        <v>349</v>
      </c>
      <c r="CG48" s="621"/>
      <c r="CH48" s="621"/>
      <c r="CI48" s="621"/>
      <c r="CJ48" s="621"/>
      <c r="CK48" s="621"/>
      <c r="CL48" s="621"/>
      <c r="CM48" s="621"/>
      <c r="CN48" s="621"/>
      <c r="CO48" s="621"/>
      <c r="CP48" s="621"/>
      <c r="CQ48" s="622"/>
      <c r="CR48" s="623" t="s">
        <v>122</v>
      </c>
      <c r="CS48" s="624"/>
      <c r="CT48" s="624"/>
      <c r="CU48" s="624"/>
      <c r="CV48" s="624"/>
      <c r="CW48" s="624"/>
      <c r="CX48" s="624"/>
      <c r="CY48" s="625"/>
      <c r="CZ48" s="628" t="s">
        <v>122</v>
      </c>
      <c r="DA48" s="629"/>
      <c r="DB48" s="629"/>
      <c r="DC48" s="635"/>
      <c r="DD48" s="632" t="s">
        <v>122</v>
      </c>
      <c r="DE48" s="624"/>
      <c r="DF48" s="624"/>
      <c r="DG48" s="624"/>
      <c r="DH48" s="624"/>
      <c r="DI48" s="624"/>
      <c r="DJ48" s="624"/>
      <c r="DK48" s="625"/>
      <c r="DL48" s="692"/>
      <c r="DM48" s="693"/>
      <c r="DN48" s="693"/>
      <c r="DO48" s="693"/>
      <c r="DP48" s="693"/>
      <c r="DQ48" s="693"/>
      <c r="DR48" s="693"/>
      <c r="DS48" s="693"/>
      <c r="DT48" s="693"/>
      <c r="DU48" s="693"/>
      <c r="DV48" s="694"/>
      <c r="DW48" s="695"/>
      <c r="DX48" s="696"/>
      <c r="DY48" s="696"/>
      <c r="DZ48" s="696"/>
      <c r="EA48" s="696"/>
      <c r="EB48" s="696"/>
      <c r="EC48" s="697"/>
    </row>
    <row r="49" spans="2:133" ht="11.25" customHeight="1" x14ac:dyDescent="0.15">
      <c r="B49" s="213"/>
      <c r="CD49" s="644" t="s">
        <v>350</v>
      </c>
      <c r="CE49" s="645"/>
      <c r="CF49" s="645"/>
      <c r="CG49" s="645"/>
      <c r="CH49" s="645"/>
      <c r="CI49" s="645"/>
      <c r="CJ49" s="645"/>
      <c r="CK49" s="645"/>
      <c r="CL49" s="645"/>
      <c r="CM49" s="645"/>
      <c r="CN49" s="645"/>
      <c r="CO49" s="645"/>
      <c r="CP49" s="645"/>
      <c r="CQ49" s="646"/>
      <c r="CR49" s="698">
        <v>6481920</v>
      </c>
      <c r="CS49" s="682"/>
      <c r="CT49" s="682"/>
      <c r="CU49" s="682"/>
      <c r="CV49" s="682"/>
      <c r="CW49" s="682"/>
      <c r="CX49" s="682"/>
      <c r="CY49" s="711"/>
      <c r="CZ49" s="703">
        <v>100</v>
      </c>
      <c r="DA49" s="712"/>
      <c r="DB49" s="712"/>
      <c r="DC49" s="713"/>
      <c r="DD49" s="714">
        <v>3983501</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4AeirCR1w6W9knBzPcKdNVfADhu3szLIvIzKvcAV7BaOUdVtqefPHnmCE1yIqqTMELCNy/YpRYG0JuM39fq1nw==" saltValue="5TqXoyd5v2ntPYKSCIyKww=="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Z37:AC37"/>
    <mergeCell ref="AD37:AK37"/>
    <mergeCell ref="AL37:AO37"/>
    <mergeCell ref="AQ37:AY37"/>
    <mergeCell ref="B36:Q36"/>
    <mergeCell ref="R36:Y36"/>
    <mergeCell ref="Z36:AC36"/>
    <mergeCell ref="AD36:AK36"/>
    <mergeCell ref="AL36:AO36"/>
    <mergeCell ref="AQ36:AY36"/>
    <mergeCell ref="AZ36:BF36"/>
    <mergeCell ref="BG36:BU36"/>
    <mergeCell ref="BV36:CB36"/>
    <mergeCell ref="CZ34:DC34"/>
    <mergeCell ref="DD34:DK34"/>
    <mergeCell ref="DL34:DV34"/>
    <mergeCell ref="CD36:CQ36"/>
    <mergeCell ref="CR36:CY36"/>
    <mergeCell ref="CZ36:DC36"/>
    <mergeCell ref="DD36:DK36"/>
    <mergeCell ref="DL36:DV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DW27:EC27"/>
    <mergeCell ref="DW26:EC26"/>
    <mergeCell ref="B27:Q27"/>
    <mergeCell ref="R27:Y27"/>
    <mergeCell ref="Z27:AC27"/>
    <mergeCell ref="AD27:AK27"/>
    <mergeCell ref="AL27:AO27"/>
    <mergeCell ref="AP27:BF27"/>
    <mergeCell ref="BG27:BN27"/>
    <mergeCell ref="BO27:BR27"/>
    <mergeCell ref="BS27:CB27"/>
    <mergeCell ref="BS26:CB26"/>
    <mergeCell ref="CD26:CQ26"/>
    <mergeCell ref="CR26:CY26"/>
    <mergeCell ref="CZ26:DC26"/>
    <mergeCell ref="DD26:DK26"/>
    <mergeCell ref="DL26:DV26"/>
    <mergeCell ref="B26:Q26"/>
    <mergeCell ref="R26:Y26"/>
    <mergeCell ref="Z26:AC26"/>
    <mergeCell ref="AD26:AK26"/>
    <mergeCell ref="AL26:AO26"/>
    <mergeCell ref="AP26:BF26"/>
    <mergeCell ref="CD25:CQ25"/>
    <mergeCell ref="CR25:CY25"/>
    <mergeCell ref="CZ25:DC25"/>
    <mergeCell ref="DD25:DK25"/>
    <mergeCell ref="CD27:CQ27"/>
    <mergeCell ref="CR27:CY27"/>
    <mergeCell ref="CZ27:DC27"/>
    <mergeCell ref="DD27:DK27"/>
    <mergeCell ref="DL27:DV27"/>
    <mergeCell ref="BG26:BN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L25:DV25"/>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A135"/>
  <sheetViews>
    <sheetView zoomScale="70" zoomScaleNormal="25" zoomScaleSheetLayoutView="70" workbookViewId="0">
      <selection activeCell="A2" sqref="A2:BI2"/>
    </sheetView>
  </sheetViews>
  <sheetFormatPr defaultColWidth="0" defaultRowHeight="13.5" zeroHeight="1" x14ac:dyDescent="0.15"/>
  <cols>
    <col min="1" max="130" width="2.75" style="219" customWidth="1"/>
    <col min="131" max="131" width="1.625" style="219" customWidth="1"/>
    <col min="132" max="16384" width="9" style="219" hidden="1"/>
  </cols>
  <sheetData>
    <row r="1" spans="1:131" ht="11.25" customHeight="1" thickBot="1" x14ac:dyDescent="0.2">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
      <c r="A2" s="721" t="s">
        <v>351</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722" t="s">
        <v>352</v>
      </c>
      <c r="DK2" s="723"/>
      <c r="DL2" s="723"/>
      <c r="DM2" s="723"/>
      <c r="DN2" s="723"/>
      <c r="DO2" s="724"/>
      <c r="DP2" s="216"/>
      <c r="DQ2" s="722" t="s">
        <v>353</v>
      </c>
      <c r="DR2" s="723"/>
      <c r="DS2" s="723"/>
      <c r="DT2" s="723"/>
      <c r="DU2" s="723"/>
      <c r="DV2" s="723"/>
      <c r="DW2" s="723"/>
      <c r="DX2" s="723"/>
      <c r="DY2" s="723"/>
      <c r="DZ2" s="724"/>
      <c r="EA2" s="218"/>
    </row>
    <row r="3" spans="1:131" ht="11.25" customHeight="1" x14ac:dyDescent="0.15">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
      <c r="A4" s="725" t="s">
        <v>354</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20"/>
      <c r="BA4" s="220"/>
      <c r="BB4" s="220"/>
      <c r="BC4" s="220"/>
      <c r="BD4" s="220"/>
      <c r="BE4" s="221"/>
      <c r="BF4" s="221"/>
      <c r="BG4" s="221"/>
      <c r="BH4" s="221"/>
      <c r="BI4" s="221"/>
      <c r="BJ4" s="221"/>
      <c r="BK4" s="221"/>
      <c r="BL4" s="221"/>
      <c r="BM4" s="221"/>
      <c r="BN4" s="221"/>
      <c r="BO4" s="221"/>
      <c r="BP4" s="221"/>
      <c r="BQ4" s="726" t="s">
        <v>355</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22"/>
    </row>
    <row r="5" spans="1:131" s="223" customFormat="1" ht="26.25" customHeight="1" x14ac:dyDescent="0.15">
      <c r="A5" s="727" t="s">
        <v>356</v>
      </c>
      <c r="B5" s="728"/>
      <c r="C5" s="728"/>
      <c r="D5" s="728"/>
      <c r="E5" s="728"/>
      <c r="F5" s="728"/>
      <c r="G5" s="728"/>
      <c r="H5" s="728"/>
      <c r="I5" s="728"/>
      <c r="J5" s="728"/>
      <c r="K5" s="728"/>
      <c r="L5" s="728"/>
      <c r="M5" s="728"/>
      <c r="N5" s="728"/>
      <c r="O5" s="728"/>
      <c r="P5" s="729"/>
      <c r="Q5" s="733" t="s">
        <v>357</v>
      </c>
      <c r="R5" s="734"/>
      <c r="S5" s="734"/>
      <c r="T5" s="734"/>
      <c r="U5" s="735"/>
      <c r="V5" s="733" t="s">
        <v>358</v>
      </c>
      <c r="W5" s="734"/>
      <c r="X5" s="734"/>
      <c r="Y5" s="734"/>
      <c r="Z5" s="735"/>
      <c r="AA5" s="733" t="s">
        <v>359</v>
      </c>
      <c r="AB5" s="734"/>
      <c r="AC5" s="734"/>
      <c r="AD5" s="734"/>
      <c r="AE5" s="734"/>
      <c r="AF5" s="739" t="s">
        <v>360</v>
      </c>
      <c r="AG5" s="734"/>
      <c r="AH5" s="734"/>
      <c r="AI5" s="734"/>
      <c r="AJ5" s="740"/>
      <c r="AK5" s="734" t="s">
        <v>361</v>
      </c>
      <c r="AL5" s="734"/>
      <c r="AM5" s="734"/>
      <c r="AN5" s="734"/>
      <c r="AO5" s="735"/>
      <c r="AP5" s="733" t="s">
        <v>362</v>
      </c>
      <c r="AQ5" s="734"/>
      <c r="AR5" s="734"/>
      <c r="AS5" s="734"/>
      <c r="AT5" s="735"/>
      <c r="AU5" s="733" t="s">
        <v>363</v>
      </c>
      <c r="AV5" s="734"/>
      <c r="AW5" s="734"/>
      <c r="AX5" s="734"/>
      <c r="AY5" s="740"/>
      <c r="AZ5" s="220"/>
      <c r="BA5" s="220"/>
      <c r="BB5" s="220"/>
      <c r="BC5" s="220"/>
      <c r="BD5" s="220"/>
      <c r="BE5" s="221"/>
      <c r="BF5" s="221"/>
      <c r="BG5" s="221"/>
      <c r="BH5" s="221"/>
      <c r="BI5" s="221"/>
      <c r="BJ5" s="221"/>
      <c r="BK5" s="221"/>
      <c r="BL5" s="221"/>
      <c r="BM5" s="221"/>
      <c r="BN5" s="221"/>
      <c r="BO5" s="221"/>
      <c r="BP5" s="221"/>
      <c r="BQ5" s="727" t="s">
        <v>364</v>
      </c>
      <c r="BR5" s="728"/>
      <c r="BS5" s="728"/>
      <c r="BT5" s="728"/>
      <c r="BU5" s="728"/>
      <c r="BV5" s="728"/>
      <c r="BW5" s="728"/>
      <c r="BX5" s="728"/>
      <c r="BY5" s="728"/>
      <c r="BZ5" s="728"/>
      <c r="CA5" s="728"/>
      <c r="CB5" s="728"/>
      <c r="CC5" s="728"/>
      <c r="CD5" s="728"/>
      <c r="CE5" s="728"/>
      <c r="CF5" s="728"/>
      <c r="CG5" s="729"/>
      <c r="CH5" s="733" t="s">
        <v>365</v>
      </c>
      <c r="CI5" s="734"/>
      <c r="CJ5" s="734"/>
      <c r="CK5" s="734"/>
      <c r="CL5" s="735"/>
      <c r="CM5" s="733" t="s">
        <v>366</v>
      </c>
      <c r="CN5" s="734"/>
      <c r="CO5" s="734"/>
      <c r="CP5" s="734"/>
      <c r="CQ5" s="735"/>
      <c r="CR5" s="733" t="s">
        <v>367</v>
      </c>
      <c r="CS5" s="734"/>
      <c r="CT5" s="734"/>
      <c r="CU5" s="734"/>
      <c r="CV5" s="735"/>
      <c r="CW5" s="733" t="s">
        <v>368</v>
      </c>
      <c r="CX5" s="734"/>
      <c r="CY5" s="734"/>
      <c r="CZ5" s="734"/>
      <c r="DA5" s="735"/>
      <c r="DB5" s="733" t="s">
        <v>369</v>
      </c>
      <c r="DC5" s="734"/>
      <c r="DD5" s="734"/>
      <c r="DE5" s="734"/>
      <c r="DF5" s="735"/>
      <c r="DG5" s="763" t="s">
        <v>370</v>
      </c>
      <c r="DH5" s="764"/>
      <c r="DI5" s="764"/>
      <c r="DJ5" s="764"/>
      <c r="DK5" s="765"/>
      <c r="DL5" s="763" t="s">
        <v>371</v>
      </c>
      <c r="DM5" s="764"/>
      <c r="DN5" s="764"/>
      <c r="DO5" s="764"/>
      <c r="DP5" s="765"/>
      <c r="DQ5" s="733" t="s">
        <v>372</v>
      </c>
      <c r="DR5" s="734"/>
      <c r="DS5" s="734"/>
      <c r="DT5" s="734"/>
      <c r="DU5" s="735"/>
      <c r="DV5" s="733" t="s">
        <v>363</v>
      </c>
      <c r="DW5" s="734"/>
      <c r="DX5" s="734"/>
      <c r="DY5" s="734"/>
      <c r="DZ5" s="740"/>
      <c r="EA5" s="222"/>
    </row>
    <row r="6" spans="1:131" s="223" customFormat="1" ht="26.25" customHeight="1" thickBot="1" x14ac:dyDescent="0.2">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20"/>
      <c r="BA6" s="220"/>
      <c r="BB6" s="220"/>
      <c r="BC6" s="220"/>
      <c r="BD6" s="220"/>
      <c r="BE6" s="221"/>
      <c r="BF6" s="221"/>
      <c r="BG6" s="221"/>
      <c r="BH6" s="221"/>
      <c r="BI6" s="221"/>
      <c r="BJ6" s="221"/>
      <c r="BK6" s="221"/>
      <c r="BL6" s="221"/>
      <c r="BM6" s="221"/>
      <c r="BN6" s="221"/>
      <c r="BO6" s="221"/>
      <c r="BP6" s="221"/>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22"/>
    </row>
    <row r="7" spans="1:131" s="223" customFormat="1" ht="26.25" customHeight="1" thickTop="1" x14ac:dyDescent="0.15">
      <c r="A7" s="224">
        <v>1</v>
      </c>
      <c r="B7" s="749" t="s">
        <v>373</v>
      </c>
      <c r="C7" s="750"/>
      <c r="D7" s="750"/>
      <c r="E7" s="750"/>
      <c r="F7" s="750"/>
      <c r="G7" s="750"/>
      <c r="H7" s="750"/>
      <c r="I7" s="750"/>
      <c r="J7" s="750"/>
      <c r="K7" s="750"/>
      <c r="L7" s="750"/>
      <c r="M7" s="750"/>
      <c r="N7" s="750"/>
      <c r="O7" s="750"/>
      <c r="P7" s="751"/>
      <c r="Q7" s="752">
        <v>6785</v>
      </c>
      <c r="R7" s="753"/>
      <c r="S7" s="753"/>
      <c r="T7" s="753"/>
      <c r="U7" s="753"/>
      <c r="V7" s="753">
        <v>6478</v>
      </c>
      <c r="W7" s="753"/>
      <c r="X7" s="753"/>
      <c r="Y7" s="753"/>
      <c r="Z7" s="753"/>
      <c r="AA7" s="753">
        <f>Q7-V7</f>
        <v>307</v>
      </c>
      <c r="AB7" s="753"/>
      <c r="AC7" s="753"/>
      <c r="AD7" s="753"/>
      <c r="AE7" s="754"/>
      <c r="AF7" s="755">
        <v>287</v>
      </c>
      <c r="AG7" s="756"/>
      <c r="AH7" s="756"/>
      <c r="AI7" s="756"/>
      <c r="AJ7" s="757"/>
      <c r="AK7" s="758">
        <v>0</v>
      </c>
      <c r="AL7" s="759"/>
      <c r="AM7" s="759"/>
      <c r="AN7" s="759"/>
      <c r="AO7" s="759"/>
      <c r="AP7" s="759">
        <v>5710</v>
      </c>
      <c r="AQ7" s="759"/>
      <c r="AR7" s="759"/>
      <c r="AS7" s="759"/>
      <c r="AT7" s="759"/>
      <c r="AU7" s="760"/>
      <c r="AV7" s="760"/>
      <c r="AW7" s="760"/>
      <c r="AX7" s="760"/>
      <c r="AY7" s="761"/>
      <c r="AZ7" s="220"/>
      <c r="BA7" s="220"/>
      <c r="BB7" s="220"/>
      <c r="BC7" s="220"/>
      <c r="BD7" s="220"/>
      <c r="BE7" s="221"/>
      <c r="BF7" s="221"/>
      <c r="BG7" s="221"/>
      <c r="BH7" s="221"/>
      <c r="BI7" s="221"/>
      <c r="BJ7" s="221"/>
      <c r="BK7" s="221"/>
      <c r="BL7" s="221"/>
      <c r="BM7" s="221"/>
      <c r="BN7" s="221"/>
      <c r="BO7" s="221"/>
      <c r="BP7" s="221"/>
      <c r="BQ7" s="224">
        <v>1</v>
      </c>
      <c r="BR7" s="225"/>
      <c r="BS7" s="746"/>
      <c r="BT7" s="747"/>
      <c r="BU7" s="747"/>
      <c r="BV7" s="747"/>
      <c r="BW7" s="747"/>
      <c r="BX7" s="747"/>
      <c r="BY7" s="747"/>
      <c r="BZ7" s="747"/>
      <c r="CA7" s="747"/>
      <c r="CB7" s="747"/>
      <c r="CC7" s="747"/>
      <c r="CD7" s="747"/>
      <c r="CE7" s="747"/>
      <c r="CF7" s="747"/>
      <c r="CG7" s="762"/>
      <c r="CH7" s="743"/>
      <c r="CI7" s="744"/>
      <c r="CJ7" s="744"/>
      <c r="CK7" s="744"/>
      <c r="CL7" s="745"/>
      <c r="CM7" s="743"/>
      <c r="CN7" s="744"/>
      <c r="CO7" s="744"/>
      <c r="CP7" s="744"/>
      <c r="CQ7" s="745"/>
      <c r="CR7" s="743"/>
      <c r="CS7" s="744"/>
      <c r="CT7" s="744"/>
      <c r="CU7" s="744"/>
      <c r="CV7" s="745"/>
      <c r="CW7" s="743"/>
      <c r="CX7" s="744"/>
      <c r="CY7" s="744"/>
      <c r="CZ7" s="744"/>
      <c r="DA7" s="745"/>
      <c r="DB7" s="743"/>
      <c r="DC7" s="744"/>
      <c r="DD7" s="744"/>
      <c r="DE7" s="744"/>
      <c r="DF7" s="745"/>
      <c r="DG7" s="743"/>
      <c r="DH7" s="744"/>
      <c r="DI7" s="744"/>
      <c r="DJ7" s="744"/>
      <c r="DK7" s="745"/>
      <c r="DL7" s="743"/>
      <c r="DM7" s="744"/>
      <c r="DN7" s="744"/>
      <c r="DO7" s="744"/>
      <c r="DP7" s="745"/>
      <c r="DQ7" s="743"/>
      <c r="DR7" s="744"/>
      <c r="DS7" s="744"/>
      <c r="DT7" s="744"/>
      <c r="DU7" s="745"/>
      <c r="DV7" s="746"/>
      <c r="DW7" s="747"/>
      <c r="DX7" s="747"/>
      <c r="DY7" s="747"/>
      <c r="DZ7" s="748"/>
      <c r="EA7" s="222"/>
    </row>
    <row r="8" spans="1:131" s="223" customFormat="1" ht="26.25" customHeight="1" x14ac:dyDescent="0.15">
      <c r="A8" s="226">
        <v>2</v>
      </c>
      <c r="B8" s="780" t="s">
        <v>374</v>
      </c>
      <c r="C8" s="781"/>
      <c r="D8" s="781"/>
      <c r="E8" s="781"/>
      <c r="F8" s="781"/>
      <c r="G8" s="781"/>
      <c r="H8" s="781"/>
      <c r="I8" s="781"/>
      <c r="J8" s="781"/>
      <c r="K8" s="781"/>
      <c r="L8" s="781"/>
      <c r="M8" s="781"/>
      <c r="N8" s="781"/>
      <c r="O8" s="781"/>
      <c r="P8" s="782"/>
      <c r="Q8" s="783">
        <v>4</v>
      </c>
      <c r="R8" s="784"/>
      <c r="S8" s="784"/>
      <c r="T8" s="784"/>
      <c r="U8" s="784"/>
      <c r="V8" s="784">
        <v>4</v>
      </c>
      <c r="W8" s="784"/>
      <c r="X8" s="784"/>
      <c r="Y8" s="784"/>
      <c r="Z8" s="784"/>
      <c r="AA8" s="784">
        <v>0</v>
      </c>
      <c r="AB8" s="784"/>
      <c r="AC8" s="784"/>
      <c r="AD8" s="784"/>
      <c r="AE8" s="785"/>
      <c r="AF8" s="786">
        <v>0</v>
      </c>
      <c r="AG8" s="787"/>
      <c r="AH8" s="787"/>
      <c r="AI8" s="787"/>
      <c r="AJ8" s="788"/>
      <c r="AK8" s="769">
        <v>0</v>
      </c>
      <c r="AL8" s="770"/>
      <c r="AM8" s="770"/>
      <c r="AN8" s="770"/>
      <c r="AO8" s="770"/>
      <c r="AP8" s="770">
        <v>0</v>
      </c>
      <c r="AQ8" s="770"/>
      <c r="AR8" s="770"/>
      <c r="AS8" s="770"/>
      <c r="AT8" s="770"/>
      <c r="AU8" s="771"/>
      <c r="AV8" s="771"/>
      <c r="AW8" s="771"/>
      <c r="AX8" s="771"/>
      <c r="AY8" s="772"/>
      <c r="AZ8" s="220"/>
      <c r="BA8" s="220"/>
      <c r="BB8" s="220"/>
      <c r="BC8" s="220"/>
      <c r="BD8" s="220"/>
      <c r="BE8" s="221"/>
      <c r="BF8" s="221"/>
      <c r="BG8" s="221"/>
      <c r="BH8" s="221"/>
      <c r="BI8" s="221"/>
      <c r="BJ8" s="221"/>
      <c r="BK8" s="221"/>
      <c r="BL8" s="221"/>
      <c r="BM8" s="221"/>
      <c r="BN8" s="221"/>
      <c r="BO8" s="221"/>
      <c r="BP8" s="221"/>
      <c r="BQ8" s="226">
        <v>2</v>
      </c>
      <c r="BR8" s="227"/>
      <c r="BS8" s="773"/>
      <c r="BT8" s="774"/>
      <c r="BU8" s="774"/>
      <c r="BV8" s="774"/>
      <c r="BW8" s="774"/>
      <c r="BX8" s="774"/>
      <c r="BY8" s="774"/>
      <c r="BZ8" s="774"/>
      <c r="CA8" s="774"/>
      <c r="CB8" s="774"/>
      <c r="CC8" s="774"/>
      <c r="CD8" s="774"/>
      <c r="CE8" s="774"/>
      <c r="CF8" s="774"/>
      <c r="CG8" s="775"/>
      <c r="CH8" s="776"/>
      <c r="CI8" s="777"/>
      <c r="CJ8" s="777"/>
      <c r="CK8" s="777"/>
      <c r="CL8" s="778"/>
      <c r="CM8" s="776"/>
      <c r="CN8" s="777"/>
      <c r="CO8" s="777"/>
      <c r="CP8" s="777"/>
      <c r="CQ8" s="778"/>
      <c r="CR8" s="776"/>
      <c r="CS8" s="777"/>
      <c r="CT8" s="777"/>
      <c r="CU8" s="777"/>
      <c r="CV8" s="778"/>
      <c r="CW8" s="776"/>
      <c r="CX8" s="777"/>
      <c r="CY8" s="777"/>
      <c r="CZ8" s="777"/>
      <c r="DA8" s="778"/>
      <c r="DB8" s="776"/>
      <c r="DC8" s="777"/>
      <c r="DD8" s="777"/>
      <c r="DE8" s="777"/>
      <c r="DF8" s="778"/>
      <c r="DG8" s="776"/>
      <c r="DH8" s="777"/>
      <c r="DI8" s="777"/>
      <c r="DJ8" s="777"/>
      <c r="DK8" s="778"/>
      <c r="DL8" s="776"/>
      <c r="DM8" s="777"/>
      <c r="DN8" s="777"/>
      <c r="DO8" s="777"/>
      <c r="DP8" s="778"/>
      <c r="DQ8" s="776"/>
      <c r="DR8" s="777"/>
      <c r="DS8" s="777"/>
      <c r="DT8" s="777"/>
      <c r="DU8" s="778"/>
      <c r="DV8" s="773"/>
      <c r="DW8" s="774"/>
      <c r="DX8" s="774"/>
      <c r="DY8" s="774"/>
      <c r="DZ8" s="779"/>
      <c r="EA8" s="222"/>
    </row>
    <row r="9" spans="1:131" s="223" customFormat="1" ht="26.25" customHeight="1" x14ac:dyDescent="0.15">
      <c r="A9" s="226">
        <v>3</v>
      </c>
      <c r="B9" s="780"/>
      <c r="C9" s="781"/>
      <c r="D9" s="781"/>
      <c r="E9" s="781"/>
      <c r="F9" s="781"/>
      <c r="G9" s="781"/>
      <c r="H9" s="781"/>
      <c r="I9" s="781"/>
      <c r="J9" s="781"/>
      <c r="K9" s="781"/>
      <c r="L9" s="781"/>
      <c r="M9" s="781"/>
      <c r="N9" s="781"/>
      <c r="O9" s="781"/>
      <c r="P9" s="782"/>
      <c r="Q9" s="783"/>
      <c r="R9" s="784"/>
      <c r="S9" s="784"/>
      <c r="T9" s="784"/>
      <c r="U9" s="784"/>
      <c r="V9" s="784"/>
      <c r="W9" s="784"/>
      <c r="X9" s="784"/>
      <c r="Y9" s="784"/>
      <c r="Z9" s="784"/>
      <c r="AA9" s="784"/>
      <c r="AB9" s="784"/>
      <c r="AC9" s="784"/>
      <c r="AD9" s="784"/>
      <c r="AE9" s="785"/>
      <c r="AF9" s="786"/>
      <c r="AG9" s="787"/>
      <c r="AH9" s="787"/>
      <c r="AI9" s="787"/>
      <c r="AJ9" s="788"/>
      <c r="AK9" s="769"/>
      <c r="AL9" s="770"/>
      <c r="AM9" s="770"/>
      <c r="AN9" s="770"/>
      <c r="AO9" s="770"/>
      <c r="AP9" s="770"/>
      <c r="AQ9" s="770"/>
      <c r="AR9" s="770"/>
      <c r="AS9" s="770"/>
      <c r="AT9" s="770"/>
      <c r="AU9" s="771"/>
      <c r="AV9" s="771"/>
      <c r="AW9" s="771"/>
      <c r="AX9" s="771"/>
      <c r="AY9" s="772"/>
      <c r="AZ9" s="220"/>
      <c r="BA9" s="220"/>
      <c r="BB9" s="220"/>
      <c r="BC9" s="220"/>
      <c r="BD9" s="220"/>
      <c r="BE9" s="221"/>
      <c r="BF9" s="221"/>
      <c r="BG9" s="221"/>
      <c r="BH9" s="221"/>
      <c r="BI9" s="221"/>
      <c r="BJ9" s="221"/>
      <c r="BK9" s="221"/>
      <c r="BL9" s="221"/>
      <c r="BM9" s="221"/>
      <c r="BN9" s="221"/>
      <c r="BO9" s="221"/>
      <c r="BP9" s="221"/>
      <c r="BQ9" s="226">
        <v>3</v>
      </c>
      <c r="BR9" s="227"/>
      <c r="BS9" s="773"/>
      <c r="BT9" s="774"/>
      <c r="BU9" s="774"/>
      <c r="BV9" s="774"/>
      <c r="BW9" s="774"/>
      <c r="BX9" s="774"/>
      <c r="BY9" s="774"/>
      <c r="BZ9" s="774"/>
      <c r="CA9" s="774"/>
      <c r="CB9" s="774"/>
      <c r="CC9" s="774"/>
      <c r="CD9" s="774"/>
      <c r="CE9" s="774"/>
      <c r="CF9" s="774"/>
      <c r="CG9" s="775"/>
      <c r="CH9" s="776"/>
      <c r="CI9" s="777"/>
      <c r="CJ9" s="777"/>
      <c r="CK9" s="777"/>
      <c r="CL9" s="778"/>
      <c r="CM9" s="776"/>
      <c r="CN9" s="777"/>
      <c r="CO9" s="777"/>
      <c r="CP9" s="777"/>
      <c r="CQ9" s="778"/>
      <c r="CR9" s="776"/>
      <c r="CS9" s="777"/>
      <c r="CT9" s="777"/>
      <c r="CU9" s="777"/>
      <c r="CV9" s="778"/>
      <c r="CW9" s="776"/>
      <c r="CX9" s="777"/>
      <c r="CY9" s="777"/>
      <c r="CZ9" s="777"/>
      <c r="DA9" s="778"/>
      <c r="DB9" s="776"/>
      <c r="DC9" s="777"/>
      <c r="DD9" s="777"/>
      <c r="DE9" s="777"/>
      <c r="DF9" s="778"/>
      <c r="DG9" s="776"/>
      <c r="DH9" s="777"/>
      <c r="DI9" s="777"/>
      <c r="DJ9" s="777"/>
      <c r="DK9" s="778"/>
      <c r="DL9" s="776"/>
      <c r="DM9" s="777"/>
      <c r="DN9" s="777"/>
      <c r="DO9" s="777"/>
      <c r="DP9" s="778"/>
      <c r="DQ9" s="776"/>
      <c r="DR9" s="777"/>
      <c r="DS9" s="777"/>
      <c r="DT9" s="777"/>
      <c r="DU9" s="778"/>
      <c r="DV9" s="773"/>
      <c r="DW9" s="774"/>
      <c r="DX9" s="774"/>
      <c r="DY9" s="774"/>
      <c r="DZ9" s="779"/>
      <c r="EA9" s="222"/>
    </row>
    <row r="10" spans="1:131" s="223" customFormat="1" ht="26.25" customHeight="1" x14ac:dyDescent="0.15">
      <c r="A10" s="226">
        <v>4</v>
      </c>
      <c r="B10" s="780"/>
      <c r="C10" s="781"/>
      <c r="D10" s="781"/>
      <c r="E10" s="781"/>
      <c r="F10" s="781"/>
      <c r="G10" s="781"/>
      <c r="H10" s="781"/>
      <c r="I10" s="781"/>
      <c r="J10" s="781"/>
      <c r="K10" s="781"/>
      <c r="L10" s="781"/>
      <c r="M10" s="781"/>
      <c r="N10" s="781"/>
      <c r="O10" s="781"/>
      <c r="P10" s="782"/>
      <c r="Q10" s="783"/>
      <c r="R10" s="784"/>
      <c r="S10" s="784"/>
      <c r="T10" s="784"/>
      <c r="U10" s="784"/>
      <c r="V10" s="784"/>
      <c r="W10" s="784"/>
      <c r="X10" s="784"/>
      <c r="Y10" s="784"/>
      <c r="Z10" s="784"/>
      <c r="AA10" s="784"/>
      <c r="AB10" s="784"/>
      <c r="AC10" s="784"/>
      <c r="AD10" s="784"/>
      <c r="AE10" s="785"/>
      <c r="AF10" s="786"/>
      <c r="AG10" s="787"/>
      <c r="AH10" s="787"/>
      <c r="AI10" s="787"/>
      <c r="AJ10" s="788"/>
      <c r="AK10" s="769"/>
      <c r="AL10" s="770"/>
      <c r="AM10" s="770"/>
      <c r="AN10" s="770"/>
      <c r="AO10" s="770"/>
      <c r="AP10" s="770"/>
      <c r="AQ10" s="770"/>
      <c r="AR10" s="770"/>
      <c r="AS10" s="770"/>
      <c r="AT10" s="770"/>
      <c r="AU10" s="771"/>
      <c r="AV10" s="771"/>
      <c r="AW10" s="771"/>
      <c r="AX10" s="771"/>
      <c r="AY10" s="772"/>
      <c r="AZ10" s="220"/>
      <c r="BA10" s="220"/>
      <c r="BB10" s="220"/>
      <c r="BC10" s="220"/>
      <c r="BD10" s="220"/>
      <c r="BE10" s="221"/>
      <c r="BF10" s="221"/>
      <c r="BG10" s="221"/>
      <c r="BH10" s="221"/>
      <c r="BI10" s="221"/>
      <c r="BJ10" s="221"/>
      <c r="BK10" s="221"/>
      <c r="BL10" s="221"/>
      <c r="BM10" s="221"/>
      <c r="BN10" s="221"/>
      <c r="BO10" s="221"/>
      <c r="BP10" s="221"/>
      <c r="BQ10" s="226">
        <v>4</v>
      </c>
      <c r="BR10" s="227"/>
      <c r="BS10" s="773"/>
      <c r="BT10" s="774"/>
      <c r="BU10" s="774"/>
      <c r="BV10" s="774"/>
      <c r="BW10" s="774"/>
      <c r="BX10" s="774"/>
      <c r="BY10" s="774"/>
      <c r="BZ10" s="774"/>
      <c r="CA10" s="774"/>
      <c r="CB10" s="774"/>
      <c r="CC10" s="774"/>
      <c r="CD10" s="774"/>
      <c r="CE10" s="774"/>
      <c r="CF10" s="774"/>
      <c r="CG10" s="775"/>
      <c r="CH10" s="776"/>
      <c r="CI10" s="777"/>
      <c r="CJ10" s="777"/>
      <c r="CK10" s="777"/>
      <c r="CL10" s="778"/>
      <c r="CM10" s="776"/>
      <c r="CN10" s="777"/>
      <c r="CO10" s="777"/>
      <c r="CP10" s="777"/>
      <c r="CQ10" s="778"/>
      <c r="CR10" s="776"/>
      <c r="CS10" s="777"/>
      <c r="CT10" s="777"/>
      <c r="CU10" s="777"/>
      <c r="CV10" s="778"/>
      <c r="CW10" s="776"/>
      <c r="CX10" s="777"/>
      <c r="CY10" s="777"/>
      <c r="CZ10" s="777"/>
      <c r="DA10" s="778"/>
      <c r="DB10" s="776"/>
      <c r="DC10" s="777"/>
      <c r="DD10" s="777"/>
      <c r="DE10" s="777"/>
      <c r="DF10" s="778"/>
      <c r="DG10" s="776"/>
      <c r="DH10" s="777"/>
      <c r="DI10" s="777"/>
      <c r="DJ10" s="777"/>
      <c r="DK10" s="778"/>
      <c r="DL10" s="776"/>
      <c r="DM10" s="777"/>
      <c r="DN10" s="777"/>
      <c r="DO10" s="777"/>
      <c r="DP10" s="778"/>
      <c r="DQ10" s="776"/>
      <c r="DR10" s="777"/>
      <c r="DS10" s="777"/>
      <c r="DT10" s="777"/>
      <c r="DU10" s="778"/>
      <c r="DV10" s="773"/>
      <c r="DW10" s="774"/>
      <c r="DX10" s="774"/>
      <c r="DY10" s="774"/>
      <c r="DZ10" s="779"/>
      <c r="EA10" s="222"/>
    </row>
    <row r="11" spans="1:131" s="223" customFormat="1" ht="26.25" customHeight="1" x14ac:dyDescent="0.15">
      <c r="A11" s="226">
        <v>5</v>
      </c>
      <c r="B11" s="780"/>
      <c r="C11" s="781"/>
      <c r="D11" s="781"/>
      <c r="E11" s="781"/>
      <c r="F11" s="781"/>
      <c r="G11" s="781"/>
      <c r="H11" s="781"/>
      <c r="I11" s="781"/>
      <c r="J11" s="781"/>
      <c r="K11" s="781"/>
      <c r="L11" s="781"/>
      <c r="M11" s="781"/>
      <c r="N11" s="781"/>
      <c r="O11" s="781"/>
      <c r="P11" s="782"/>
      <c r="Q11" s="783"/>
      <c r="R11" s="784"/>
      <c r="S11" s="784"/>
      <c r="T11" s="784"/>
      <c r="U11" s="784"/>
      <c r="V11" s="784"/>
      <c r="W11" s="784"/>
      <c r="X11" s="784"/>
      <c r="Y11" s="784"/>
      <c r="Z11" s="784"/>
      <c r="AA11" s="784"/>
      <c r="AB11" s="784"/>
      <c r="AC11" s="784"/>
      <c r="AD11" s="784"/>
      <c r="AE11" s="785"/>
      <c r="AF11" s="786"/>
      <c r="AG11" s="787"/>
      <c r="AH11" s="787"/>
      <c r="AI11" s="787"/>
      <c r="AJ11" s="788"/>
      <c r="AK11" s="769"/>
      <c r="AL11" s="770"/>
      <c r="AM11" s="770"/>
      <c r="AN11" s="770"/>
      <c r="AO11" s="770"/>
      <c r="AP11" s="770"/>
      <c r="AQ11" s="770"/>
      <c r="AR11" s="770"/>
      <c r="AS11" s="770"/>
      <c r="AT11" s="770"/>
      <c r="AU11" s="771"/>
      <c r="AV11" s="771"/>
      <c r="AW11" s="771"/>
      <c r="AX11" s="771"/>
      <c r="AY11" s="772"/>
      <c r="AZ11" s="220"/>
      <c r="BA11" s="220"/>
      <c r="BB11" s="220"/>
      <c r="BC11" s="220"/>
      <c r="BD11" s="220"/>
      <c r="BE11" s="221"/>
      <c r="BF11" s="221"/>
      <c r="BG11" s="221"/>
      <c r="BH11" s="221"/>
      <c r="BI11" s="221"/>
      <c r="BJ11" s="221"/>
      <c r="BK11" s="221"/>
      <c r="BL11" s="221"/>
      <c r="BM11" s="221"/>
      <c r="BN11" s="221"/>
      <c r="BO11" s="221"/>
      <c r="BP11" s="221"/>
      <c r="BQ11" s="226">
        <v>5</v>
      </c>
      <c r="BR11" s="227"/>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22"/>
    </row>
    <row r="12" spans="1:131" s="223" customFormat="1" ht="26.25" customHeight="1" x14ac:dyDescent="0.15">
      <c r="A12" s="226">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20"/>
      <c r="BA12" s="220"/>
      <c r="BB12" s="220"/>
      <c r="BC12" s="220"/>
      <c r="BD12" s="220"/>
      <c r="BE12" s="221"/>
      <c r="BF12" s="221"/>
      <c r="BG12" s="221"/>
      <c r="BH12" s="221"/>
      <c r="BI12" s="221"/>
      <c r="BJ12" s="221"/>
      <c r="BK12" s="221"/>
      <c r="BL12" s="221"/>
      <c r="BM12" s="221"/>
      <c r="BN12" s="221"/>
      <c r="BO12" s="221"/>
      <c r="BP12" s="221"/>
      <c r="BQ12" s="226">
        <v>6</v>
      </c>
      <c r="BR12" s="227"/>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22"/>
    </row>
    <row r="13" spans="1:131" s="223" customFormat="1" ht="26.25" customHeight="1" x14ac:dyDescent="0.15">
      <c r="A13" s="226">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20"/>
      <c r="BA13" s="220"/>
      <c r="BB13" s="220"/>
      <c r="BC13" s="220"/>
      <c r="BD13" s="220"/>
      <c r="BE13" s="221"/>
      <c r="BF13" s="221"/>
      <c r="BG13" s="221"/>
      <c r="BH13" s="221"/>
      <c r="BI13" s="221"/>
      <c r="BJ13" s="221"/>
      <c r="BK13" s="221"/>
      <c r="BL13" s="221"/>
      <c r="BM13" s="221"/>
      <c r="BN13" s="221"/>
      <c r="BO13" s="221"/>
      <c r="BP13" s="221"/>
      <c r="BQ13" s="226">
        <v>7</v>
      </c>
      <c r="BR13" s="227"/>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22"/>
    </row>
    <row r="14" spans="1:131" s="223" customFormat="1" ht="26.25" customHeight="1" x14ac:dyDescent="0.15">
      <c r="A14" s="226">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20"/>
      <c r="BA14" s="220"/>
      <c r="BB14" s="220"/>
      <c r="BC14" s="220"/>
      <c r="BD14" s="220"/>
      <c r="BE14" s="221"/>
      <c r="BF14" s="221"/>
      <c r="BG14" s="221"/>
      <c r="BH14" s="221"/>
      <c r="BI14" s="221"/>
      <c r="BJ14" s="221"/>
      <c r="BK14" s="221"/>
      <c r="BL14" s="221"/>
      <c r="BM14" s="221"/>
      <c r="BN14" s="221"/>
      <c r="BO14" s="221"/>
      <c r="BP14" s="221"/>
      <c r="BQ14" s="226">
        <v>8</v>
      </c>
      <c r="BR14" s="227"/>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22"/>
    </row>
    <row r="15" spans="1:131" s="223" customFormat="1" ht="26.25" customHeight="1" x14ac:dyDescent="0.15">
      <c r="A15" s="226">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20"/>
      <c r="BA15" s="220"/>
      <c r="BB15" s="220"/>
      <c r="BC15" s="220"/>
      <c r="BD15" s="220"/>
      <c r="BE15" s="221"/>
      <c r="BF15" s="221"/>
      <c r="BG15" s="221"/>
      <c r="BH15" s="221"/>
      <c r="BI15" s="221"/>
      <c r="BJ15" s="221"/>
      <c r="BK15" s="221"/>
      <c r="BL15" s="221"/>
      <c r="BM15" s="221"/>
      <c r="BN15" s="221"/>
      <c r="BO15" s="221"/>
      <c r="BP15" s="221"/>
      <c r="BQ15" s="226">
        <v>9</v>
      </c>
      <c r="BR15" s="227"/>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22"/>
    </row>
    <row r="16" spans="1:131" s="223" customFormat="1" ht="26.25" customHeight="1" x14ac:dyDescent="0.15">
      <c r="A16" s="226">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20"/>
      <c r="BA16" s="220"/>
      <c r="BB16" s="220"/>
      <c r="BC16" s="220"/>
      <c r="BD16" s="220"/>
      <c r="BE16" s="221"/>
      <c r="BF16" s="221"/>
      <c r="BG16" s="221"/>
      <c r="BH16" s="221"/>
      <c r="BI16" s="221"/>
      <c r="BJ16" s="221"/>
      <c r="BK16" s="221"/>
      <c r="BL16" s="221"/>
      <c r="BM16" s="221"/>
      <c r="BN16" s="221"/>
      <c r="BO16" s="221"/>
      <c r="BP16" s="221"/>
      <c r="BQ16" s="226">
        <v>10</v>
      </c>
      <c r="BR16" s="227"/>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22"/>
    </row>
    <row r="17" spans="1:131" s="223" customFormat="1" ht="26.25" customHeight="1" x14ac:dyDescent="0.15">
      <c r="A17" s="226">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20"/>
      <c r="BA17" s="220"/>
      <c r="BB17" s="220"/>
      <c r="BC17" s="220"/>
      <c r="BD17" s="220"/>
      <c r="BE17" s="221"/>
      <c r="BF17" s="221"/>
      <c r="BG17" s="221"/>
      <c r="BH17" s="221"/>
      <c r="BI17" s="221"/>
      <c r="BJ17" s="221"/>
      <c r="BK17" s="221"/>
      <c r="BL17" s="221"/>
      <c r="BM17" s="221"/>
      <c r="BN17" s="221"/>
      <c r="BO17" s="221"/>
      <c r="BP17" s="221"/>
      <c r="BQ17" s="226">
        <v>11</v>
      </c>
      <c r="BR17" s="227"/>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22"/>
    </row>
    <row r="18" spans="1:131" s="223" customFormat="1" ht="26.25" customHeight="1" x14ac:dyDescent="0.15">
      <c r="A18" s="226">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20"/>
      <c r="BA18" s="220"/>
      <c r="BB18" s="220"/>
      <c r="BC18" s="220"/>
      <c r="BD18" s="220"/>
      <c r="BE18" s="221"/>
      <c r="BF18" s="221"/>
      <c r="BG18" s="221"/>
      <c r="BH18" s="221"/>
      <c r="BI18" s="221"/>
      <c r="BJ18" s="221"/>
      <c r="BK18" s="221"/>
      <c r="BL18" s="221"/>
      <c r="BM18" s="221"/>
      <c r="BN18" s="221"/>
      <c r="BO18" s="221"/>
      <c r="BP18" s="221"/>
      <c r="BQ18" s="226">
        <v>12</v>
      </c>
      <c r="BR18" s="227"/>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22"/>
    </row>
    <row r="19" spans="1:131" s="223" customFormat="1" ht="26.25" customHeight="1" x14ac:dyDescent="0.15">
      <c r="A19" s="226">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20"/>
      <c r="BA19" s="220"/>
      <c r="BB19" s="220"/>
      <c r="BC19" s="220"/>
      <c r="BD19" s="220"/>
      <c r="BE19" s="221"/>
      <c r="BF19" s="221"/>
      <c r="BG19" s="221"/>
      <c r="BH19" s="221"/>
      <c r="BI19" s="221"/>
      <c r="BJ19" s="221"/>
      <c r="BK19" s="221"/>
      <c r="BL19" s="221"/>
      <c r="BM19" s="221"/>
      <c r="BN19" s="221"/>
      <c r="BO19" s="221"/>
      <c r="BP19" s="221"/>
      <c r="BQ19" s="226">
        <v>13</v>
      </c>
      <c r="BR19" s="227"/>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22"/>
    </row>
    <row r="20" spans="1:131" s="223" customFormat="1" ht="26.25" customHeight="1" x14ac:dyDescent="0.15">
      <c r="A20" s="226">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20"/>
      <c r="BA20" s="220"/>
      <c r="BB20" s="220"/>
      <c r="BC20" s="220"/>
      <c r="BD20" s="220"/>
      <c r="BE20" s="221"/>
      <c r="BF20" s="221"/>
      <c r="BG20" s="221"/>
      <c r="BH20" s="221"/>
      <c r="BI20" s="221"/>
      <c r="BJ20" s="221"/>
      <c r="BK20" s="221"/>
      <c r="BL20" s="221"/>
      <c r="BM20" s="221"/>
      <c r="BN20" s="221"/>
      <c r="BO20" s="221"/>
      <c r="BP20" s="221"/>
      <c r="BQ20" s="226">
        <v>14</v>
      </c>
      <c r="BR20" s="227"/>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22"/>
    </row>
    <row r="21" spans="1:131" s="223" customFormat="1" ht="26.25" customHeight="1" thickBot="1" x14ac:dyDescent="0.2">
      <c r="A21" s="226">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20"/>
      <c r="BA21" s="220"/>
      <c r="BB21" s="220"/>
      <c r="BC21" s="220"/>
      <c r="BD21" s="220"/>
      <c r="BE21" s="221"/>
      <c r="BF21" s="221"/>
      <c r="BG21" s="221"/>
      <c r="BH21" s="221"/>
      <c r="BI21" s="221"/>
      <c r="BJ21" s="221"/>
      <c r="BK21" s="221"/>
      <c r="BL21" s="221"/>
      <c r="BM21" s="221"/>
      <c r="BN21" s="221"/>
      <c r="BO21" s="221"/>
      <c r="BP21" s="221"/>
      <c r="BQ21" s="226">
        <v>15</v>
      </c>
      <c r="BR21" s="227"/>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22"/>
    </row>
    <row r="22" spans="1:131" s="223" customFormat="1" ht="26.25" customHeight="1" x14ac:dyDescent="0.15">
      <c r="A22" s="226">
        <v>16</v>
      </c>
      <c r="B22" s="780"/>
      <c r="C22" s="781"/>
      <c r="D22" s="781"/>
      <c r="E22" s="781"/>
      <c r="F22" s="781"/>
      <c r="G22" s="781"/>
      <c r="H22" s="781"/>
      <c r="I22" s="781"/>
      <c r="J22" s="781"/>
      <c r="K22" s="781"/>
      <c r="L22" s="781"/>
      <c r="M22" s="781"/>
      <c r="N22" s="781"/>
      <c r="O22" s="781"/>
      <c r="P22" s="782"/>
      <c r="Q22" s="799"/>
      <c r="R22" s="800"/>
      <c r="S22" s="800"/>
      <c r="T22" s="800"/>
      <c r="U22" s="800"/>
      <c r="V22" s="800"/>
      <c r="W22" s="800"/>
      <c r="X22" s="800"/>
      <c r="Y22" s="800"/>
      <c r="Z22" s="800"/>
      <c r="AA22" s="800"/>
      <c r="AB22" s="800"/>
      <c r="AC22" s="800"/>
      <c r="AD22" s="800"/>
      <c r="AE22" s="801"/>
      <c r="AF22" s="786"/>
      <c r="AG22" s="787"/>
      <c r="AH22" s="787"/>
      <c r="AI22" s="787"/>
      <c r="AJ22" s="788"/>
      <c r="AK22" s="802"/>
      <c r="AL22" s="803"/>
      <c r="AM22" s="803"/>
      <c r="AN22" s="803"/>
      <c r="AO22" s="803"/>
      <c r="AP22" s="803"/>
      <c r="AQ22" s="803"/>
      <c r="AR22" s="803"/>
      <c r="AS22" s="803"/>
      <c r="AT22" s="803"/>
      <c r="AU22" s="804"/>
      <c r="AV22" s="804"/>
      <c r="AW22" s="804"/>
      <c r="AX22" s="804"/>
      <c r="AY22" s="805"/>
      <c r="AZ22" s="806" t="s">
        <v>375</v>
      </c>
      <c r="BA22" s="806"/>
      <c r="BB22" s="806"/>
      <c r="BC22" s="806"/>
      <c r="BD22" s="807"/>
      <c r="BE22" s="221"/>
      <c r="BF22" s="221"/>
      <c r="BG22" s="221"/>
      <c r="BH22" s="221"/>
      <c r="BI22" s="221"/>
      <c r="BJ22" s="221"/>
      <c r="BK22" s="221"/>
      <c r="BL22" s="221"/>
      <c r="BM22" s="221"/>
      <c r="BN22" s="221"/>
      <c r="BO22" s="221"/>
      <c r="BP22" s="221"/>
      <c r="BQ22" s="226">
        <v>16</v>
      </c>
      <c r="BR22" s="227"/>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22"/>
    </row>
    <row r="23" spans="1:131" s="223" customFormat="1" ht="26.25" customHeight="1" thickBot="1" x14ac:dyDescent="0.2">
      <c r="A23" s="228" t="s">
        <v>376</v>
      </c>
      <c r="B23" s="789" t="s">
        <v>377</v>
      </c>
      <c r="C23" s="790"/>
      <c r="D23" s="790"/>
      <c r="E23" s="790"/>
      <c r="F23" s="790"/>
      <c r="G23" s="790"/>
      <c r="H23" s="790"/>
      <c r="I23" s="790"/>
      <c r="J23" s="790"/>
      <c r="K23" s="790"/>
      <c r="L23" s="790"/>
      <c r="M23" s="790"/>
      <c r="N23" s="790"/>
      <c r="O23" s="790"/>
      <c r="P23" s="791"/>
      <c r="Q23" s="792">
        <f>SUM(Q7:U22)</f>
        <v>6789</v>
      </c>
      <c r="R23" s="793"/>
      <c r="S23" s="793"/>
      <c r="T23" s="793"/>
      <c r="U23" s="793"/>
      <c r="V23" s="793">
        <f t="shared" ref="V23" si="0">SUM(V7:Z22)</f>
        <v>6482</v>
      </c>
      <c r="W23" s="793"/>
      <c r="X23" s="793"/>
      <c r="Y23" s="793"/>
      <c r="Z23" s="793"/>
      <c r="AA23" s="793">
        <f t="shared" ref="AA23" si="1">SUM(AA7:AE22)</f>
        <v>307</v>
      </c>
      <c r="AB23" s="793"/>
      <c r="AC23" s="793"/>
      <c r="AD23" s="793"/>
      <c r="AE23" s="794"/>
      <c r="AF23" s="795">
        <v>287</v>
      </c>
      <c r="AG23" s="793"/>
      <c r="AH23" s="793"/>
      <c r="AI23" s="793"/>
      <c r="AJ23" s="796"/>
      <c r="AK23" s="797"/>
      <c r="AL23" s="798"/>
      <c r="AM23" s="798"/>
      <c r="AN23" s="798"/>
      <c r="AO23" s="798"/>
      <c r="AP23" s="793">
        <f>SUM(AP7:AT22)</f>
        <v>5710</v>
      </c>
      <c r="AQ23" s="793"/>
      <c r="AR23" s="793"/>
      <c r="AS23" s="793"/>
      <c r="AT23" s="793"/>
      <c r="AU23" s="809"/>
      <c r="AV23" s="809"/>
      <c r="AW23" s="809"/>
      <c r="AX23" s="809"/>
      <c r="AY23" s="810"/>
      <c r="AZ23" s="811" t="s">
        <v>122</v>
      </c>
      <c r="BA23" s="812"/>
      <c r="BB23" s="812"/>
      <c r="BC23" s="812"/>
      <c r="BD23" s="813"/>
      <c r="BE23" s="221"/>
      <c r="BF23" s="221"/>
      <c r="BG23" s="221"/>
      <c r="BH23" s="221"/>
      <c r="BI23" s="221"/>
      <c r="BJ23" s="221"/>
      <c r="BK23" s="221"/>
      <c r="BL23" s="221"/>
      <c r="BM23" s="221"/>
      <c r="BN23" s="221"/>
      <c r="BO23" s="221"/>
      <c r="BP23" s="221"/>
      <c r="BQ23" s="226">
        <v>17</v>
      </c>
      <c r="BR23" s="227"/>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22"/>
    </row>
    <row r="24" spans="1:131" s="223" customFormat="1" ht="26.25" customHeight="1" x14ac:dyDescent="0.15">
      <c r="A24" s="808" t="s">
        <v>378</v>
      </c>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220"/>
      <c r="BA24" s="220"/>
      <c r="BB24" s="220"/>
      <c r="BC24" s="220"/>
      <c r="BD24" s="220"/>
      <c r="BE24" s="221"/>
      <c r="BF24" s="221"/>
      <c r="BG24" s="221"/>
      <c r="BH24" s="221"/>
      <c r="BI24" s="221"/>
      <c r="BJ24" s="221"/>
      <c r="BK24" s="221"/>
      <c r="BL24" s="221"/>
      <c r="BM24" s="221"/>
      <c r="BN24" s="221"/>
      <c r="BO24" s="221"/>
      <c r="BP24" s="221"/>
      <c r="BQ24" s="226">
        <v>18</v>
      </c>
      <c r="BR24" s="227"/>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22"/>
    </row>
    <row r="25" spans="1:131" ht="26.25" customHeight="1" thickBot="1" x14ac:dyDescent="0.2">
      <c r="A25" s="725" t="s">
        <v>379</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20"/>
      <c r="BK25" s="220"/>
      <c r="BL25" s="220"/>
      <c r="BM25" s="220"/>
      <c r="BN25" s="220"/>
      <c r="BO25" s="229"/>
      <c r="BP25" s="229"/>
      <c r="BQ25" s="226">
        <v>19</v>
      </c>
      <c r="BR25" s="227"/>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18"/>
    </row>
    <row r="26" spans="1:131" ht="26.25" customHeight="1" x14ac:dyDescent="0.15">
      <c r="A26" s="727" t="s">
        <v>356</v>
      </c>
      <c r="B26" s="728"/>
      <c r="C26" s="728"/>
      <c r="D26" s="728"/>
      <c r="E26" s="728"/>
      <c r="F26" s="728"/>
      <c r="G26" s="728"/>
      <c r="H26" s="728"/>
      <c r="I26" s="728"/>
      <c r="J26" s="728"/>
      <c r="K26" s="728"/>
      <c r="L26" s="728"/>
      <c r="M26" s="728"/>
      <c r="N26" s="728"/>
      <c r="O26" s="728"/>
      <c r="P26" s="729"/>
      <c r="Q26" s="733" t="s">
        <v>380</v>
      </c>
      <c r="R26" s="734"/>
      <c r="S26" s="734"/>
      <c r="T26" s="734"/>
      <c r="U26" s="735"/>
      <c r="V26" s="733" t="s">
        <v>381</v>
      </c>
      <c r="W26" s="734"/>
      <c r="X26" s="734"/>
      <c r="Y26" s="734"/>
      <c r="Z26" s="735"/>
      <c r="AA26" s="733" t="s">
        <v>382</v>
      </c>
      <c r="AB26" s="734"/>
      <c r="AC26" s="734"/>
      <c r="AD26" s="734"/>
      <c r="AE26" s="734"/>
      <c r="AF26" s="814" t="s">
        <v>383</v>
      </c>
      <c r="AG26" s="815"/>
      <c r="AH26" s="815"/>
      <c r="AI26" s="815"/>
      <c r="AJ26" s="816"/>
      <c r="AK26" s="734" t="s">
        <v>384</v>
      </c>
      <c r="AL26" s="734"/>
      <c r="AM26" s="734"/>
      <c r="AN26" s="734"/>
      <c r="AO26" s="735"/>
      <c r="AP26" s="733" t="s">
        <v>385</v>
      </c>
      <c r="AQ26" s="734"/>
      <c r="AR26" s="734"/>
      <c r="AS26" s="734"/>
      <c r="AT26" s="735"/>
      <c r="AU26" s="733" t="s">
        <v>386</v>
      </c>
      <c r="AV26" s="734"/>
      <c r="AW26" s="734"/>
      <c r="AX26" s="734"/>
      <c r="AY26" s="735"/>
      <c r="AZ26" s="733" t="s">
        <v>387</v>
      </c>
      <c r="BA26" s="734"/>
      <c r="BB26" s="734"/>
      <c r="BC26" s="734"/>
      <c r="BD26" s="735"/>
      <c r="BE26" s="733" t="s">
        <v>363</v>
      </c>
      <c r="BF26" s="734"/>
      <c r="BG26" s="734"/>
      <c r="BH26" s="734"/>
      <c r="BI26" s="740"/>
      <c r="BJ26" s="220"/>
      <c r="BK26" s="220"/>
      <c r="BL26" s="220"/>
      <c r="BM26" s="220"/>
      <c r="BN26" s="220"/>
      <c r="BO26" s="229"/>
      <c r="BP26" s="229"/>
      <c r="BQ26" s="226">
        <v>20</v>
      </c>
      <c r="BR26" s="227"/>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18"/>
    </row>
    <row r="27" spans="1:131" ht="26.25" customHeight="1" thickBot="1" x14ac:dyDescent="0.2">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7"/>
      <c r="AG27" s="818"/>
      <c r="AH27" s="818"/>
      <c r="AI27" s="818"/>
      <c r="AJ27" s="819"/>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20"/>
      <c r="BK27" s="220"/>
      <c r="BL27" s="220"/>
      <c r="BM27" s="220"/>
      <c r="BN27" s="220"/>
      <c r="BO27" s="229"/>
      <c r="BP27" s="229"/>
      <c r="BQ27" s="226">
        <v>21</v>
      </c>
      <c r="BR27" s="227"/>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18"/>
    </row>
    <row r="28" spans="1:131" ht="26.25" customHeight="1" thickTop="1" x14ac:dyDescent="0.15">
      <c r="A28" s="230">
        <v>1</v>
      </c>
      <c r="B28" s="749" t="s">
        <v>388</v>
      </c>
      <c r="C28" s="750"/>
      <c r="D28" s="750"/>
      <c r="E28" s="750"/>
      <c r="F28" s="750"/>
      <c r="G28" s="750"/>
      <c r="H28" s="750"/>
      <c r="I28" s="750"/>
      <c r="J28" s="750"/>
      <c r="K28" s="750"/>
      <c r="L28" s="750"/>
      <c r="M28" s="750"/>
      <c r="N28" s="750"/>
      <c r="O28" s="750"/>
      <c r="P28" s="751"/>
      <c r="Q28" s="822">
        <v>750</v>
      </c>
      <c r="R28" s="823"/>
      <c r="S28" s="823"/>
      <c r="T28" s="823"/>
      <c r="U28" s="823"/>
      <c r="V28" s="823">
        <v>749</v>
      </c>
      <c r="W28" s="823"/>
      <c r="X28" s="823"/>
      <c r="Y28" s="823"/>
      <c r="Z28" s="823"/>
      <c r="AA28" s="823">
        <v>1</v>
      </c>
      <c r="AB28" s="823"/>
      <c r="AC28" s="823"/>
      <c r="AD28" s="823"/>
      <c r="AE28" s="824"/>
      <c r="AF28" s="825">
        <v>1</v>
      </c>
      <c r="AG28" s="823"/>
      <c r="AH28" s="823"/>
      <c r="AI28" s="823"/>
      <c r="AJ28" s="826"/>
      <c r="AK28" s="827"/>
      <c r="AL28" s="828"/>
      <c r="AM28" s="828"/>
      <c r="AN28" s="828"/>
      <c r="AO28" s="828"/>
      <c r="AP28" s="828">
        <v>0</v>
      </c>
      <c r="AQ28" s="828"/>
      <c r="AR28" s="828"/>
      <c r="AS28" s="828"/>
      <c r="AT28" s="828"/>
      <c r="AU28" s="828"/>
      <c r="AV28" s="828"/>
      <c r="AW28" s="828"/>
      <c r="AX28" s="828"/>
      <c r="AY28" s="828"/>
      <c r="AZ28" s="829"/>
      <c r="BA28" s="829"/>
      <c r="BB28" s="829"/>
      <c r="BC28" s="829"/>
      <c r="BD28" s="829"/>
      <c r="BE28" s="820"/>
      <c r="BF28" s="820"/>
      <c r="BG28" s="820"/>
      <c r="BH28" s="820"/>
      <c r="BI28" s="821"/>
      <c r="BJ28" s="220"/>
      <c r="BK28" s="220"/>
      <c r="BL28" s="220"/>
      <c r="BM28" s="220"/>
      <c r="BN28" s="220"/>
      <c r="BO28" s="229"/>
      <c r="BP28" s="229"/>
      <c r="BQ28" s="226">
        <v>22</v>
      </c>
      <c r="BR28" s="227"/>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18"/>
    </row>
    <row r="29" spans="1:131" ht="26.25" customHeight="1" x14ac:dyDescent="0.15">
      <c r="A29" s="230">
        <v>2</v>
      </c>
      <c r="B29" s="780" t="s">
        <v>389</v>
      </c>
      <c r="C29" s="781"/>
      <c r="D29" s="781"/>
      <c r="E29" s="781"/>
      <c r="F29" s="781"/>
      <c r="G29" s="781"/>
      <c r="H29" s="781"/>
      <c r="I29" s="781"/>
      <c r="J29" s="781"/>
      <c r="K29" s="781"/>
      <c r="L29" s="781"/>
      <c r="M29" s="781"/>
      <c r="N29" s="781"/>
      <c r="O29" s="781"/>
      <c r="P29" s="782"/>
      <c r="Q29" s="783">
        <v>141</v>
      </c>
      <c r="R29" s="784"/>
      <c r="S29" s="784"/>
      <c r="T29" s="784"/>
      <c r="U29" s="784"/>
      <c r="V29" s="784">
        <v>140</v>
      </c>
      <c r="W29" s="784"/>
      <c r="X29" s="784"/>
      <c r="Y29" s="784"/>
      <c r="Z29" s="784"/>
      <c r="AA29" s="784">
        <v>1</v>
      </c>
      <c r="AB29" s="784"/>
      <c r="AC29" s="784"/>
      <c r="AD29" s="784"/>
      <c r="AE29" s="785"/>
      <c r="AF29" s="786">
        <v>1</v>
      </c>
      <c r="AG29" s="787"/>
      <c r="AH29" s="787"/>
      <c r="AI29" s="787"/>
      <c r="AJ29" s="788"/>
      <c r="AK29" s="834"/>
      <c r="AL29" s="830"/>
      <c r="AM29" s="830"/>
      <c r="AN29" s="830"/>
      <c r="AO29" s="830"/>
      <c r="AP29" s="830">
        <v>0</v>
      </c>
      <c r="AQ29" s="830"/>
      <c r="AR29" s="830"/>
      <c r="AS29" s="830"/>
      <c r="AT29" s="830"/>
      <c r="AU29" s="830"/>
      <c r="AV29" s="830"/>
      <c r="AW29" s="830"/>
      <c r="AX29" s="830"/>
      <c r="AY29" s="830"/>
      <c r="AZ29" s="831"/>
      <c r="BA29" s="831"/>
      <c r="BB29" s="831"/>
      <c r="BC29" s="831"/>
      <c r="BD29" s="831"/>
      <c r="BE29" s="832"/>
      <c r="BF29" s="832"/>
      <c r="BG29" s="832"/>
      <c r="BH29" s="832"/>
      <c r="BI29" s="833"/>
      <c r="BJ29" s="220"/>
      <c r="BK29" s="220"/>
      <c r="BL29" s="220"/>
      <c r="BM29" s="220"/>
      <c r="BN29" s="220"/>
      <c r="BO29" s="229"/>
      <c r="BP29" s="229"/>
      <c r="BQ29" s="226">
        <v>23</v>
      </c>
      <c r="BR29" s="227"/>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18"/>
    </row>
    <row r="30" spans="1:131" ht="26.25" customHeight="1" x14ac:dyDescent="0.15">
      <c r="A30" s="230">
        <v>3</v>
      </c>
      <c r="B30" s="780" t="s">
        <v>390</v>
      </c>
      <c r="C30" s="781"/>
      <c r="D30" s="781"/>
      <c r="E30" s="781"/>
      <c r="F30" s="781"/>
      <c r="G30" s="781"/>
      <c r="H30" s="781"/>
      <c r="I30" s="781"/>
      <c r="J30" s="781"/>
      <c r="K30" s="781"/>
      <c r="L30" s="781"/>
      <c r="M30" s="781"/>
      <c r="N30" s="781"/>
      <c r="O30" s="781"/>
      <c r="P30" s="782"/>
      <c r="Q30" s="783">
        <v>1285</v>
      </c>
      <c r="R30" s="784"/>
      <c r="S30" s="784"/>
      <c r="T30" s="784"/>
      <c r="U30" s="784"/>
      <c r="V30" s="784">
        <v>1152</v>
      </c>
      <c r="W30" s="784"/>
      <c r="X30" s="784"/>
      <c r="Y30" s="784"/>
      <c r="Z30" s="784"/>
      <c r="AA30" s="784">
        <v>133</v>
      </c>
      <c r="AB30" s="784"/>
      <c r="AC30" s="784"/>
      <c r="AD30" s="784"/>
      <c r="AE30" s="785"/>
      <c r="AF30" s="786">
        <v>133</v>
      </c>
      <c r="AG30" s="787"/>
      <c r="AH30" s="787"/>
      <c r="AI30" s="787"/>
      <c r="AJ30" s="788"/>
      <c r="AK30" s="834"/>
      <c r="AL30" s="830"/>
      <c r="AM30" s="830"/>
      <c r="AN30" s="830"/>
      <c r="AO30" s="830"/>
      <c r="AP30" s="830">
        <v>0</v>
      </c>
      <c r="AQ30" s="830"/>
      <c r="AR30" s="830"/>
      <c r="AS30" s="830"/>
      <c r="AT30" s="830"/>
      <c r="AU30" s="830"/>
      <c r="AV30" s="830"/>
      <c r="AW30" s="830"/>
      <c r="AX30" s="830"/>
      <c r="AY30" s="830"/>
      <c r="AZ30" s="831"/>
      <c r="BA30" s="831"/>
      <c r="BB30" s="831"/>
      <c r="BC30" s="831"/>
      <c r="BD30" s="831"/>
      <c r="BE30" s="832"/>
      <c r="BF30" s="832"/>
      <c r="BG30" s="832"/>
      <c r="BH30" s="832"/>
      <c r="BI30" s="833"/>
      <c r="BJ30" s="220"/>
      <c r="BK30" s="220"/>
      <c r="BL30" s="220"/>
      <c r="BM30" s="220"/>
      <c r="BN30" s="220"/>
      <c r="BO30" s="229"/>
      <c r="BP30" s="229"/>
      <c r="BQ30" s="226">
        <v>24</v>
      </c>
      <c r="BR30" s="227"/>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18"/>
    </row>
    <row r="31" spans="1:131" ht="26.25" customHeight="1" x14ac:dyDescent="0.15">
      <c r="A31" s="230">
        <v>4</v>
      </c>
      <c r="B31" s="780" t="s">
        <v>391</v>
      </c>
      <c r="C31" s="781"/>
      <c r="D31" s="781"/>
      <c r="E31" s="781"/>
      <c r="F31" s="781"/>
      <c r="G31" s="781"/>
      <c r="H31" s="781"/>
      <c r="I31" s="781"/>
      <c r="J31" s="781"/>
      <c r="K31" s="781"/>
      <c r="L31" s="781"/>
      <c r="M31" s="781"/>
      <c r="N31" s="781"/>
      <c r="O31" s="781"/>
      <c r="P31" s="782"/>
      <c r="Q31" s="783">
        <v>2</v>
      </c>
      <c r="R31" s="784"/>
      <c r="S31" s="784"/>
      <c r="T31" s="784"/>
      <c r="U31" s="784"/>
      <c r="V31" s="784">
        <v>2</v>
      </c>
      <c r="W31" s="784"/>
      <c r="X31" s="784"/>
      <c r="Y31" s="784"/>
      <c r="Z31" s="784"/>
      <c r="AA31" s="784">
        <v>0</v>
      </c>
      <c r="AB31" s="784"/>
      <c r="AC31" s="784"/>
      <c r="AD31" s="784"/>
      <c r="AE31" s="785"/>
      <c r="AF31" s="786" t="s">
        <v>122</v>
      </c>
      <c r="AG31" s="787"/>
      <c r="AH31" s="787"/>
      <c r="AI31" s="787"/>
      <c r="AJ31" s="788"/>
      <c r="AK31" s="834"/>
      <c r="AL31" s="830"/>
      <c r="AM31" s="830"/>
      <c r="AN31" s="830"/>
      <c r="AO31" s="830"/>
      <c r="AP31" s="830">
        <v>0</v>
      </c>
      <c r="AQ31" s="830"/>
      <c r="AR31" s="830"/>
      <c r="AS31" s="830"/>
      <c r="AT31" s="830"/>
      <c r="AU31" s="830"/>
      <c r="AV31" s="830"/>
      <c r="AW31" s="830"/>
      <c r="AX31" s="830"/>
      <c r="AY31" s="830"/>
      <c r="AZ31" s="831"/>
      <c r="BA31" s="831"/>
      <c r="BB31" s="831"/>
      <c r="BC31" s="831"/>
      <c r="BD31" s="831"/>
      <c r="BE31" s="832"/>
      <c r="BF31" s="832"/>
      <c r="BG31" s="832"/>
      <c r="BH31" s="832"/>
      <c r="BI31" s="833"/>
      <c r="BJ31" s="220"/>
      <c r="BK31" s="220"/>
      <c r="BL31" s="220"/>
      <c r="BM31" s="220"/>
      <c r="BN31" s="220"/>
      <c r="BO31" s="229"/>
      <c r="BP31" s="229"/>
      <c r="BQ31" s="226">
        <v>25</v>
      </c>
      <c r="BR31" s="227"/>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18"/>
    </row>
    <row r="32" spans="1:131" ht="26.25" customHeight="1" x14ac:dyDescent="0.15">
      <c r="A32" s="230">
        <v>5</v>
      </c>
      <c r="B32" s="780" t="s">
        <v>392</v>
      </c>
      <c r="C32" s="781"/>
      <c r="D32" s="781"/>
      <c r="E32" s="781"/>
      <c r="F32" s="781"/>
      <c r="G32" s="781"/>
      <c r="H32" s="781"/>
      <c r="I32" s="781"/>
      <c r="J32" s="781"/>
      <c r="K32" s="781"/>
      <c r="L32" s="781"/>
      <c r="M32" s="781"/>
      <c r="N32" s="781"/>
      <c r="O32" s="781"/>
      <c r="P32" s="782"/>
      <c r="Q32" s="783">
        <v>444</v>
      </c>
      <c r="R32" s="784"/>
      <c r="S32" s="784"/>
      <c r="T32" s="784"/>
      <c r="U32" s="784"/>
      <c r="V32" s="784">
        <v>305</v>
      </c>
      <c r="W32" s="784"/>
      <c r="X32" s="784"/>
      <c r="Y32" s="784"/>
      <c r="Z32" s="784"/>
      <c r="AA32" s="784">
        <v>139</v>
      </c>
      <c r="AB32" s="784"/>
      <c r="AC32" s="784"/>
      <c r="AD32" s="784"/>
      <c r="AE32" s="785"/>
      <c r="AF32" s="786">
        <v>30</v>
      </c>
      <c r="AG32" s="787"/>
      <c r="AH32" s="787"/>
      <c r="AI32" s="787"/>
      <c r="AJ32" s="788"/>
      <c r="AK32" s="834">
        <v>173</v>
      </c>
      <c r="AL32" s="830"/>
      <c r="AM32" s="830"/>
      <c r="AN32" s="830"/>
      <c r="AO32" s="830"/>
      <c r="AP32" s="830">
        <v>1808</v>
      </c>
      <c r="AQ32" s="830"/>
      <c r="AR32" s="830"/>
      <c r="AS32" s="830"/>
      <c r="AT32" s="830"/>
      <c r="AU32" s="830"/>
      <c r="AV32" s="830"/>
      <c r="AW32" s="830"/>
      <c r="AX32" s="830"/>
      <c r="AY32" s="830"/>
      <c r="AZ32" s="831"/>
      <c r="BA32" s="831"/>
      <c r="BB32" s="831"/>
      <c r="BC32" s="831"/>
      <c r="BD32" s="831"/>
      <c r="BE32" s="832" t="s">
        <v>393</v>
      </c>
      <c r="BF32" s="832"/>
      <c r="BG32" s="832"/>
      <c r="BH32" s="832"/>
      <c r="BI32" s="833"/>
      <c r="BJ32" s="220"/>
      <c r="BK32" s="220"/>
      <c r="BL32" s="220"/>
      <c r="BM32" s="220"/>
      <c r="BN32" s="220"/>
      <c r="BO32" s="229"/>
      <c r="BP32" s="229"/>
      <c r="BQ32" s="226">
        <v>26</v>
      </c>
      <c r="BR32" s="227"/>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18"/>
    </row>
    <row r="33" spans="1:131" ht="26.25" customHeight="1" x14ac:dyDescent="0.15">
      <c r="A33" s="230">
        <v>6</v>
      </c>
      <c r="B33" s="780" t="s">
        <v>394</v>
      </c>
      <c r="C33" s="781"/>
      <c r="D33" s="781"/>
      <c r="E33" s="781"/>
      <c r="F33" s="781"/>
      <c r="G33" s="781"/>
      <c r="H33" s="781"/>
      <c r="I33" s="781"/>
      <c r="J33" s="781"/>
      <c r="K33" s="781"/>
      <c r="L33" s="781"/>
      <c r="M33" s="781"/>
      <c r="N33" s="781"/>
      <c r="O33" s="781"/>
      <c r="P33" s="782"/>
      <c r="Q33" s="783">
        <v>275</v>
      </c>
      <c r="R33" s="784"/>
      <c r="S33" s="784"/>
      <c r="T33" s="784"/>
      <c r="U33" s="784"/>
      <c r="V33" s="784">
        <v>237</v>
      </c>
      <c r="W33" s="784"/>
      <c r="X33" s="784"/>
      <c r="Y33" s="784"/>
      <c r="Z33" s="784"/>
      <c r="AA33" s="784">
        <v>38</v>
      </c>
      <c r="AB33" s="784"/>
      <c r="AC33" s="784"/>
      <c r="AD33" s="784"/>
      <c r="AE33" s="785"/>
      <c r="AF33" s="786">
        <v>-263</v>
      </c>
      <c r="AG33" s="787"/>
      <c r="AH33" s="787"/>
      <c r="AI33" s="787"/>
      <c r="AJ33" s="788"/>
      <c r="AK33" s="834">
        <v>118</v>
      </c>
      <c r="AL33" s="830"/>
      <c r="AM33" s="830"/>
      <c r="AN33" s="830"/>
      <c r="AO33" s="830"/>
      <c r="AP33" s="830">
        <v>1225</v>
      </c>
      <c r="AQ33" s="830"/>
      <c r="AR33" s="830"/>
      <c r="AS33" s="830"/>
      <c r="AT33" s="830"/>
      <c r="AU33" s="830"/>
      <c r="AV33" s="830"/>
      <c r="AW33" s="830"/>
      <c r="AX33" s="830"/>
      <c r="AY33" s="830"/>
      <c r="AZ33" s="831"/>
      <c r="BA33" s="831"/>
      <c r="BB33" s="831"/>
      <c r="BC33" s="831"/>
      <c r="BD33" s="831"/>
      <c r="BE33" s="832" t="s">
        <v>562</v>
      </c>
      <c r="BF33" s="832"/>
      <c r="BG33" s="832"/>
      <c r="BH33" s="832"/>
      <c r="BI33" s="833"/>
      <c r="BJ33" s="220"/>
      <c r="BK33" s="220"/>
      <c r="BL33" s="220"/>
      <c r="BM33" s="220"/>
      <c r="BN33" s="220"/>
      <c r="BO33" s="229"/>
      <c r="BP33" s="229"/>
      <c r="BQ33" s="226">
        <v>27</v>
      </c>
      <c r="BR33" s="227"/>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18"/>
    </row>
    <row r="34" spans="1:131" ht="26.25" customHeight="1" x14ac:dyDescent="0.15">
      <c r="A34" s="230">
        <v>7</v>
      </c>
      <c r="B34" s="780" t="s">
        <v>395</v>
      </c>
      <c r="C34" s="781"/>
      <c r="D34" s="781"/>
      <c r="E34" s="781"/>
      <c r="F34" s="781"/>
      <c r="G34" s="781"/>
      <c r="H34" s="781"/>
      <c r="I34" s="781"/>
      <c r="J34" s="781"/>
      <c r="K34" s="781"/>
      <c r="L34" s="781"/>
      <c r="M34" s="781"/>
      <c r="N34" s="781"/>
      <c r="O34" s="781"/>
      <c r="P34" s="782"/>
      <c r="Q34" s="783">
        <v>7</v>
      </c>
      <c r="R34" s="784"/>
      <c r="S34" s="784"/>
      <c r="T34" s="784"/>
      <c r="U34" s="784"/>
      <c r="V34" s="784">
        <v>7</v>
      </c>
      <c r="W34" s="784"/>
      <c r="X34" s="784"/>
      <c r="Y34" s="784"/>
      <c r="Z34" s="784"/>
      <c r="AA34" s="784">
        <v>0</v>
      </c>
      <c r="AB34" s="784"/>
      <c r="AC34" s="784"/>
      <c r="AD34" s="784"/>
      <c r="AE34" s="785"/>
      <c r="AF34" s="786" t="s">
        <v>122</v>
      </c>
      <c r="AG34" s="787"/>
      <c r="AH34" s="787"/>
      <c r="AI34" s="787"/>
      <c r="AJ34" s="788"/>
      <c r="AK34" s="834">
        <v>1</v>
      </c>
      <c r="AL34" s="830"/>
      <c r="AM34" s="830"/>
      <c r="AN34" s="830"/>
      <c r="AO34" s="830"/>
      <c r="AP34" s="830">
        <v>0</v>
      </c>
      <c r="AQ34" s="830"/>
      <c r="AR34" s="830"/>
      <c r="AS34" s="830"/>
      <c r="AT34" s="830"/>
      <c r="AU34" s="830"/>
      <c r="AV34" s="830"/>
      <c r="AW34" s="830"/>
      <c r="AX34" s="830"/>
      <c r="AY34" s="830"/>
      <c r="AZ34" s="831"/>
      <c r="BA34" s="831"/>
      <c r="BB34" s="831"/>
      <c r="BC34" s="831"/>
      <c r="BD34" s="831"/>
      <c r="BE34" s="832" t="s">
        <v>396</v>
      </c>
      <c r="BF34" s="832"/>
      <c r="BG34" s="832"/>
      <c r="BH34" s="832"/>
      <c r="BI34" s="833"/>
      <c r="BJ34" s="220"/>
      <c r="BK34" s="220"/>
      <c r="BL34" s="220"/>
      <c r="BM34" s="220"/>
      <c r="BN34" s="220"/>
      <c r="BO34" s="229"/>
      <c r="BP34" s="229"/>
      <c r="BQ34" s="226">
        <v>28</v>
      </c>
      <c r="BR34" s="227"/>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18"/>
    </row>
    <row r="35" spans="1:131" ht="26.25" customHeight="1" x14ac:dyDescent="0.15">
      <c r="A35" s="230">
        <v>8</v>
      </c>
      <c r="B35" s="780" t="s">
        <v>397</v>
      </c>
      <c r="C35" s="781"/>
      <c r="D35" s="781"/>
      <c r="E35" s="781"/>
      <c r="F35" s="781"/>
      <c r="G35" s="781"/>
      <c r="H35" s="781"/>
      <c r="I35" s="781"/>
      <c r="J35" s="781"/>
      <c r="K35" s="781"/>
      <c r="L35" s="781"/>
      <c r="M35" s="781"/>
      <c r="N35" s="781"/>
      <c r="O35" s="781"/>
      <c r="P35" s="782"/>
      <c r="Q35" s="783">
        <v>2</v>
      </c>
      <c r="R35" s="784"/>
      <c r="S35" s="784"/>
      <c r="T35" s="784"/>
      <c r="U35" s="784"/>
      <c r="V35" s="784">
        <v>2</v>
      </c>
      <c r="W35" s="784"/>
      <c r="X35" s="784"/>
      <c r="Y35" s="784"/>
      <c r="Z35" s="784"/>
      <c r="AA35" s="784">
        <v>0</v>
      </c>
      <c r="AB35" s="784"/>
      <c r="AC35" s="784"/>
      <c r="AD35" s="784"/>
      <c r="AE35" s="785"/>
      <c r="AF35" s="786" t="s">
        <v>122</v>
      </c>
      <c r="AG35" s="787"/>
      <c r="AH35" s="787"/>
      <c r="AI35" s="787"/>
      <c r="AJ35" s="788"/>
      <c r="AK35" s="834">
        <v>1</v>
      </c>
      <c r="AL35" s="830"/>
      <c r="AM35" s="830"/>
      <c r="AN35" s="830"/>
      <c r="AO35" s="830"/>
      <c r="AP35" s="830">
        <v>0</v>
      </c>
      <c r="AQ35" s="830"/>
      <c r="AR35" s="830"/>
      <c r="AS35" s="830"/>
      <c r="AT35" s="830"/>
      <c r="AU35" s="830"/>
      <c r="AV35" s="830"/>
      <c r="AW35" s="830"/>
      <c r="AX35" s="830"/>
      <c r="AY35" s="830"/>
      <c r="AZ35" s="831"/>
      <c r="BA35" s="831"/>
      <c r="BB35" s="831"/>
      <c r="BC35" s="831"/>
      <c r="BD35" s="831"/>
      <c r="BE35" s="832" t="s">
        <v>396</v>
      </c>
      <c r="BF35" s="832"/>
      <c r="BG35" s="832"/>
      <c r="BH35" s="832"/>
      <c r="BI35" s="833"/>
      <c r="BJ35" s="220"/>
      <c r="BK35" s="220"/>
      <c r="BL35" s="220"/>
      <c r="BM35" s="220"/>
      <c r="BN35" s="220"/>
      <c r="BO35" s="229"/>
      <c r="BP35" s="229"/>
      <c r="BQ35" s="226">
        <v>29</v>
      </c>
      <c r="BR35" s="227"/>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18"/>
    </row>
    <row r="36" spans="1:131" ht="26.25" customHeight="1" x14ac:dyDescent="0.15">
      <c r="A36" s="230">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4"/>
      <c r="AL36" s="830"/>
      <c r="AM36" s="830"/>
      <c r="AN36" s="830"/>
      <c r="AO36" s="830"/>
      <c r="AP36" s="830"/>
      <c r="AQ36" s="830"/>
      <c r="AR36" s="830"/>
      <c r="AS36" s="830"/>
      <c r="AT36" s="830"/>
      <c r="AU36" s="830"/>
      <c r="AV36" s="830"/>
      <c r="AW36" s="830"/>
      <c r="AX36" s="830"/>
      <c r="AY36" s="830"/>
      <c r="AZ36" s="831"/>
      <c r="BA36" s="831"/>
      <c r="BB36" s="831"/>
      <c r="BC36" s="831"/>
      <c r="BD36" s="831"/>
      <c r="BE36" s="832"/>
      <c r="BF36" s="832"/>
      <c r="BG36" s="832"/>
      <c r="BH36" s="832"/>
      <c r="BI36" s="833"/>
      <c r="BJ36" s="220"/>
      <c r="BK36" s="220"/>
      <c r="BL36" s="220"/>
      <c r="BM36" s="220"/>
      <c r="BN36" s="220"/>
      <c r="BO36" s="229"/>
      <c r="BP36" s="229"/>
      <c r="BQ36" s="226">
        <v>30</v>
      </c>
      <c r="BR36" s="227"/>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18"/>
    </row>
    <row r="37" spans="1:131" ht="26.25" customHeight="1" x14ac:dyDescent="0.15">
      <c r="A37" s="230">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4"/>
      <c r="AL37" s="830"/>
      <c r="AM37" s="830"/>
      <c r="AN37" s="830"/>
      <c r="AO37" s="830"/>
      <c r="AP37" s="830"/>
      <c r="AQ37" s="830"/>
      <c r="AR37" s="830"/>
      <c r="AS37" s="830"/>
      <c r="AT37" s="830"/>
      <c r="AU37" s="830"/>
      <c r="AV37" s="830"/>
      <c r="AW37" s="830"/>
      <c r="AX37" s="830"/>
      <c r="AY37" s="830"/>
      <c r="AZ37" s="831"/>
      <c r="BA37" s="831"/>
      <c r="BB37" s="831"/>
      <c r="BC37" s="831"/>
      <c r="BD37" s="831"/>
      <c r="BE37" s="832"/>
      <c r="BF37" s="832"/>
      <c r="BG37" s="832"/>
      <c r="BH37" s="832"/>
      <c r="BI37" s="833"/>
      <c r="BJ37" s="220"/>
      <c r="BK37" s="220"/>
      <c r="BL37" s="220"/>
      <c r="BM37" s="220"/>
      <c r="BN37" s="220"/>
      <c r="BO37" s="229"/>
      <c r="BP37" s="229"/>
      <c r="BQ37" s="226">
        <v>31</v>
      </c>
      <c r="BR37" s="227"/>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18"/>
    </row>
    <row r="38" spans="1:131" ht="26.25" customHeight="1" x14ac:dyDescent="0.15">
      <c r="A38" s="230">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4"/>
      <c r="AL38" s="830"/>
      <c r="AM38" s="830"/>
      <c r="AN38" s="830"/>
      <c r="AO38" s="830"/>
      <c r="AP38" s="830"/>
      <c r="AQ38" s="830"/>
      <c r="AR38" s="830"/>
      <c r="AS38" s="830"/>
      <c r="AT38" s="830"/>
      <c r="AU38" s="830"/>
      <c r="AV38" s="830"/>
      <c r="AW38" s="830"/>
      <c r="AX38" s="830"/>
      <c r="AY38" s="830"/>
      <c r="AZ38" s="831"/>
      <c r="BA38" s="831"/>
      <c r="BB38" s="831"/>
      <c r="BC38" s="831"/>
      <c r="BD38" s="831"/>
      <c r="BE38" s="832"/>
      <c r="BF38" s="832"/>
      <c r="BG38" s="832"/>
      <c r="BH38" s="832"/>
      <c r="BI38" s="833"/>
      <c r="BJ38" s="220"/>
      <c r="BK38" s="220"/>
      <c r="BL38" s="220"/>
      <c r="BM38" s="220"/>
      <c r="BN38" s="220"/>
      <c r="BO38" s="229"/>
      <c r="BP38" s="229"/>
      <c r="BQ38" s="226">
        <v>32</v>
      </c>
      <c r="BR38" s="227"/>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18"/>
    </row>
    <row r="39" spans="1:131" ht="26.25" customHeight="1" x14ac:dyDescent="0.15">
      <c r="A39" s="230">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4"/>
      <c r="AL39" s="830"/>
      <c r="AM39" s="830"/>
      <c r="AN39" s="830"/>
      <c r="AO39" s="830"/>
      <c r="AP39" s="830"/>
      <c r="AQ39" s="830"/>
      <c r="AR39" s="830"/>
      <c r="AS39" s="830"/>
      <c r="AT39" s="830"/>
      <c r="AU39" s="830"/>
      <c r="AV39" s="830"/>
      <c r="AW39" s="830"/>
      <c r="AX39" s="830"/>
      <c r="AY39" s="830"/>
      <c r="AZ39" s="831"/>
      <c r="BA39" s="831"/>
      <c r="BB39" s="831"/>
      <c r="BC39" s="831"/>
      <c r="BD39" s="831"/>
      <c r="BE39" s="832"/>
      <c r="BF39" s="832"/>
      <c r="BG39" s="832"/>
      <c r="BH39" s="832"/>
      <c r="BI39" s="833"/>
      <c r="BJ39" s="220"/>
      <c r="BK39" s="220"/>
      <c r="BL39" s="220"/>
      <c r="BM39" s="220"/>
      <c r="BN39" s="220"/>
      <c r="BO39" s="229"/>
      <c r="BP39" s="229"/>
      <c r="BQ39" s="226">
        <v>33</v>
      </c>
      <c r="BR39" s="227"/>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18"/>
    </row>
    <row r="40" spans="1:131" ht="26.25" customHeight="1" x14ac:dyDescent="0.15">
      <c r="A40" s="226">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4"/>
      <c r="AL40" s="830"/>
      <c r="AM40" s="830"/>
      <c r="AN40" s="830"/>
      <c r="AO40" s="830"/>
      <c r="AP40" s="830"/>
      <c r="AQ40" s="830"/>
      <c r="AR40" s="830"/>
      <c r="AS40" s="830"/>
      <c r="AT40" s="830"/>
      <c r="AU40" s="830"/>
      <c r="AV40" s="830"/>
      <c r="AW40" s="830"/>
      <c r="AX40" s="830"/>
      <c r="AY40" s="830"/>
      <c r="AZ40" s="831"/>
      <c r="BA40" s="831"/>
      <c r="BB40" s="831"/>
      <c r="BC40" s="831"/>
      <c r="BD40" s="831"/>
      <c r="BE40" s="832"/>
      <c r="BF40" s="832"/>
      <c r="BG40" s="832"/>
      <c r="BH40" s="832"/>
      <c r="BI40" s="833"/>
      <c r="BJ40" s="220"/>
      <c r="BK40" s="220"/>
      <c r="BL40" s="220"/>
      <c r="BM40" s="220"/>
      <c r="BN40" s="220"/>
      <c r="BO40" s="229"/>
      <c r="BP40" s="229"/>
      <c r="BQ40" s="226">
        <v>34</v>
      </c>
      <c r="BR40" s="227"/>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18"/>
    </row>
    <row r="41" spans="1:131" ht="26.25" customHeight="1" x14ac:dyDescent="0.15">
      <c r="A41" s="226">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4"/>
      <c r="AL41" s="830"/>
      <c r="AM41" s="830"/>
      <c r="AN41" s="830"/>
      <c r="AO41" s="830"/>
      <c r="AP41" s="830"/>
      <c r="AQ41" s="830"/>
      <c r="AR41" s="830"/>
      <c r="AS41" s="830"/>
      <c r="AT41" s="830"/>
      <c r="AU41" s="830"/>
      <c r="AV41" s="830"/>
      <c r="AW41" s="830"/>
      <c r="AX41" s="830"/>
      <c r="AY41" s="830"/>
      <c r="AZ41" s="831"/>
      <c r="BA41" s="831"/>
      <c r="BB41" s="831"/>
      <c r="BC41" s="831"/>
      <c r="BD41" s="831"/>
      <c r="BE41" s="832"/>
      <c r="BF41" s="832"/>
      <c r="BG41" s="832"/>
      <c r="BH41" s="832"/>
      <c r="BI41" s="833"/>
      <c r="BJ41" s="220"/>
      <c r="BK41" s="220"/>
      <c r="BL41" s="220"/>
      <c r="BM41" s="220"/>
      <c r="BN41" s="220"/>
      <c r="BO41" s="229"/>
      <c r="BP41" s="229"/>
      <c r="BQ41" s="226">
        <v>35</v>
      </c>
      <c r="BR41" s="227"/>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18"/>
    </row>
    <row r="42" spans="1:131" ht="26.25" customHeight="1" x14ac:dyDescent="0.15">
      <c r="A42" s="226">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4"/>
      <c r="AL42" s="830"/>
      <c r="AM42" s="830"/>
      <c r="AN42" s="830"/>
      <c r="AO42" s="830"/>
      <c r="AP42" s="830"/>
      <c r="AQ42" s="830"/>
      <c r="AR42" s="830"/>
      <c r="AS42" s="830"/>
      <c r="AT42" s="830"/>
      <c r="AU42" s="830"/>
      <c r="AV42" s="830"/>
      <c r="AW42" s="830"/>
      <c r="AX42" s="830"/>
      <c r="AY42" s="830"/>
      <c r="AZ42" s="831"/>
      <c r="BA42" s="831"/>
      <c r="BB42" s="831"/>
      <c r="BC42" s="831"/>
      <c r="BD42" s="831"/>
      <c r="BE42" s="832"/>
      <c r="BF42" s="832"/>
      <c r="BG42" s="832"/>
      <c r="BH42" s="832"/>
      <c r="BI42" s="833"/>
      <c r="BJ42" s="220"/>
      <c r="BK42" s="220"/>
      <c r="BL42" s="220"/>
      <c r="BM42" s="220"/>
      <c r="BN42" s="220"/>
      <c r="BO42" s="229"/>
      <c r="BP42" s="229"/>
      <c r="BQ42" s="226">
        <v>36</v>
      </c>
      <c r="BR42" s="227"/>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18"/>
    </row>
    <row r="43" spans="1:131" ht="26.25" customHeight="1" x14ac:dyDescent="0.15">
      <c r="A43" s="226">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4"/>
      <c r="AL43" s="830"/>
      <c r="AM43" s="830"/>
      <c r="AN43" s="830"/>
      <c r="AO43" s="830"/>
      <c r="AP43" s="830"/>
      <c r="AQ43" s="830"/>
      <c r="AR43" s="830"/>
      <c r="AS43" s="830"/>
      <c r="AT43" s="830"/>
      <c r="AU43" s="830"/>
      <c r="AV43" s="830"/>
      <c r="AW43" s="830"/>
      <c r="AX43" s="830"/>
      <c r="AY43" s="830"/>
      <c r="AZ43" s="831"/>
      <c r="BA43" s="831"/>
      <c r="BB43" s="831"/>
      <c r="BC43" s="831"/>
      <c r="BD43" s="831"/>
      <c r="BE43" s="832"/>
      <c r="BF43" s="832"/>
      <c r="BG43" s="832"/>
      <c r="BH43" s="832"/>
      <c r="BI43" s="833"/>
      <c r="BJ43" s="220"/>
      <c r="BK43" s="220"/>
      <c r="BL43" s="220"/>
      <c r="BM43" s="220"/>
      <c r="BN43" s="220"/>
      <c r="BO43" s="229"/>
      <c r="BP43" s="229"/>
      <c r="BQ43" s="226">
        <v>37</v>
      </c>
      <c r="BR43" s="227"/>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18"/>
    </row>
    <row r="44" spans="1:131" ht="26.25" customHeight="1" x14ac:dyDescent="0.15">
      <c r="A44" s="226">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4"/>
      <c r="AL44" s="830"/>
      <c r="AM44" s="830"/>
      <c r="AN44" s="830"/>
      <c r="AO44" s="830"/>
      <c r="AP44" s="830"/>
      <c r="AQ44" s="830"/>
      <c r="AR44" s="830"/>
      <c r="AS44" s="830"/>
      <c r="AT44" s="830"/>
      <c r="AU44" s="830"/>
      <c r="AV44" s="830"/>
      <c r="AW44" s="830"/>
      <c r="AX44" s="830"/>
      <c r="AY44" s="830"/>
      <c r="AZ44" s="831"/>
      <c r="BA44" s="831"/>
      <c r="BB44" s="831"/>
      <c r="BC44" s="831"/>
      <c r="BD44" s="831"/>
      <c r="BE44" s="832"/>
      <c r="BF44" s="832"/>
      <c r="BG44" s="832"/>
      <c r="BH44" s="832"/>
      <c r="BI44" s="833"/>
      <c r="BJ44" s="220"/>
      <c r="BK44" s="220"/>
      <c r="BL44" s="220"/>
      <c r="BM44" s="220"/>
      <c r="BN44" s="220"/>
      <c r="BO44" s="229"/>
      <c r="BP44" s="229"/>
      <c r="BQ44" s="226">
        <v>38</v>
      </c>
      <c r="BR44" s="227"/>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18"/>
    </row>
    <row r="45" spans="1:131" ht="26.25" customHeight="1" x14ac:dyDescent="0.15">
      <c r="A45" s="226">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4"/>
      <c r="AL45" s="830"/>
      <c r="AM45" s="830"/>
      <c r="AN45" s="830"/>
      <c r="AO45" s="830"/>
      <c r="AP45" s="830"/>
      <c r="AQ45" s="830"/>
      <c r="AR45" s="830"/>
      <c r="AS45" s="830"/>
      <c r="AT45" s="830"/>
      <c r="AU45" s="830"/>
      <c r="AV45" s="830"/>
      <c r="AW45" s="830"/>
      <c r="AX45" s="830"/>
      <c r="AY45" s="830"/>
      <c r="AZ45" s="831"/>
      <c r="BA45" s="831"/>
      <c r="BB45" s="831"/>
      <c r="BC45" s="831"/>
      <c r="BD45" s="831"/>
      <c r="BE45" s="832"/>
      <c r="BF45" s="832"/>
      <c r="BG45" s="832"/>
      <c r="BH45" s="832"/>
      <c r="BI45" s="833"/>
      <c r="BJ45" s="220"/>
      <c r="BK45" s="220"/>
      <c r="BL45" s="220"/>
      <c r="BM45" s="220"/>
      <c r="BN45" s="220"/>
      <c r="BO45" s="229"/>
      <c r="BP45" s="229"/>
      <c r="BQ45" s="226">
        <v>39</v>
      </c>
      <c r="BR45" s="227"/>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18"/>
    </row>
    <row r="46" spans="1:131" ht="26.25" customHeight="1" x14ac:dyDescent="0.15">
      <c r="A46" s="226">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4"/>
      <c r="AL46" s="830"/>
      <c r="AM46" s="830"/>
      <c r="AN46" s="830"/>
      <c r="AO46" s="830"/>
      <c r="AP46" s="830"/>
      <c r="AQ46" s="830"/>
      <c r="AR46" s="830"/>
      <c r="AS46" s="830"/>
      <c r="AT46" s="830"/>
      <c r="AU46" s="830"/>
      <c r="AV46" s="830"/>
      <c r="AW46" s="830"/>
      <c r="AX46" s="830"/>
      <c r="AY46" s="830"/>
      <c r="AZ46" s="831"/>
      <c r="BA46" s="831"/>
      <c r="BB46" s="831"/>
      <c r="BC46" s="831"/>
      <c r="BD46" s="831"/>
      <c r="BE46" s="832"/>
      <c r="BF46" s="832"/>
      <c r="BG46" s="832"/>
      <c r="BH46" s="832"/>
      <c r="BI46" s="833"/>
      <c r="BJ46" s="220"/>
      <c r="BK46" s="220"/>
      <c r="BL46" s="220"/>
      <c r="BM46" s="220"/>
      <c r="BN46" s="220"/>
      <c r="BO46" s="229"/>
      <c r="BP46" s="229"/>
      <c r="BQ46" s="226">
        <v>40</v>
      </c>
      <c r="BR46" s="227"/>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18"/>
    </row>
    <row r="47" spans="1:131" ht="26.25" customHeight="1" x14ac:dyDescent="0.15">
      <c r="A47" s="226">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4"/>
      <c r="AL47" s="830"/>
      <c r="AM47" s="830"/>
      <c r="AN47" s="830"/>
      <c r="AO47" s="830"/>
      <c r="AP47" s="830"/>
      <c r="AQ47" s="830"/>
      <c r="AR47" s="830"/>
      <c r="AS47" s="830"/>
      <c r="AT47" s="830"/>
      <c r="AU47" s="830"/>
      <c r="AV47" s="830"/>
      <c r="AW47" s="830"/>
      <c r="AX47" s="830"/>
      <c r="AY47" s="830"/>
      <c r="AZ47" s="831"/>
      <c r="BA47" s="831"/>
      <c r="BB47" s="831"/>
      <c r="BC47" s="831"/>
      <c r="BD47" s="831"/>
      <c r="BE47" s="832"/>
      <c r="BF47" s="832"/>
      <c r="BG47" s="832"/>
      <c r="BH47" s="832"/>
      <c r="BI47" s="833"/>
      <c r="BJ47" s="220"/>
      <c r="BK47" s="220"/>
      <c r="BL47" s="220"/>
      <c r="BM47" s="220"/>
      <c r="BN47" s="220"/>
      <c r="BO47" s="229"/>
      <c r="BP47" s="229"/>
      <c r="BQ47" s="226">
        <v>41</v>
      </c>
      <c r="BR47" s="227"/>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18"/>
    </row>
    <row r="48" spans="1:131" ht="26.25" customHeight="1" x14ac:dyDescent="0.15">
      <c r="A48" s="226">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4"/>
      <c r="AL48" s="830"/>
      <c r="AM48" s="830"/>
      <c r="AN48" s="830"/>
      <c r="AO48" s="830"/>
      <c r="AP48" s="830"/>
      <c r="AQ48" s="830"/>
      <c r="AR48" s="830"/>
      <c r="AS48" s="830"/>
      <c r="AT48" s="830"/>
      <c r="AU48" s="830"/>
      <c r="AV48" s="830"/>
      <c r="AW48" s="830"/>
      <c r="AX48" s="830"/>
      <c r="AY48" s="830"/>
      <c r="AZ48" s="831"/>
      <c r="BA48" s="831"/>
      <c r="BB48" s="831"/>
      <c r="BC48" s="831"/>
      <c r="BD48" s="831"/>
      <c r="BE48" s="832"/>
      <c r="BF48" s="832"/>
      <c r="BG48" s="832"/>
      <c r="BH48" s="832"/>
      <c r="BI48" s="833"/>
      <c r="BJ48" s="220"/>
      <c r="BK48" s="220"/>
      <c r="BL48" s="220"/>
      <c r="BM48" s="220"/>
      <c r="BN48" s="220"/>
      <c r="BO48" s="229"/>
      <c r="BP48" s="229"/>
      <c r="BQ48" s="226">
        <v>42</v>
      </c>
      <c r="BR48" s="227"/>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18"/>
    </row>
    <row r="49" spans="1:131" ht="26.25" customHeight="1" x14ac:dyDescent="0.15">
      <c r="A49" s="226">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4"/>
      <c r="AL49" s="830"/>
      <c r="AM49" s="830"/>
      <c r="AN49" s="830"/>
      <c r="AO49" s="830"/>
      <c r="AP49" s="830"/>
      <c r="AQ49" s="830"/>
      <c r="AR49" s="830"/>
      <c r="AS49" s="830"/>
      <c r="AT49" s="830"/>
      <c r="AU49" s="830"/>
      <c r="AV49" s="830"/>
      <c r="AW49" s="830"/>
      <c r="AX49" s="830"/>
      <c r="AY49" s="830"/>
      <c r="AZ49" s="831"/>
      <c r="BA49" s="831"/>
      <c r="BB49" s="831"/>
      <c r="BC49" s="831"/>
      <c r="BD49" s="831"/>
      <c r="BE49" s="832"/>
      <c r="BF49" s="832"/>
      <c r="BG49" s="832"/>
      <c r="BH49" s="832"/>
      <c r="BI49" s="833"/>
      <c r="BJ49" s="220"/>
      <c r="BK49" s="220"/>
      <c r="BL49" s="220"/>
      <c r="BM49" s="220"/>
      <c r="BN49" s="220"/>
      <c r="BO49" s="229"/>
      <c r="BP49" s="229"/>
      <c r="BQ49" s="226">
        <v>43</v>
      </c>
      <c r="BR49" s="227"/>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18"/>
    </row>
    <row r="50" spans="1:131" ht="26.25" customHeight="1" x14ac:dyDescent="0.15">
      <c r="A50" s="226">
        <v>23</v>
      </c>
      <c r="B50" s="780"/>
      <c r="C50" s="781"/>
      <c r="D50" s="781"/>
      <c r="E50" s="781"/>
      <c r="F50" s="781"/>
      <c r="G50" s="781"/>
      <c r="H50" s="781"/>
      <c r="I50" s="781"/>
      <c r="J50" s="781"/>
      <c r="K50" s="781"/>
      <c r="L50" s="781"/>
      <c r="M50" s="781"/>
      <c r="N50" s="781"/>
      <c r="O50" s="781"/>
      <c r="P50" s="782"/>
      <c r="Q50" s="835"/>
      <c r="R50" s="836"/>
      <c r="S50" s="836"/>
      <c r="T50" s="836"/>
      <c r="U50" s="836"/>
      <c r="V50" s="836"/>
      <c r="W50" s="836"/>
      <c r="X50" s="836"/>
      <c r="Y50" s="836"/>
      <c r="Z50" s="836"/>
      <c r="AA50" s="836"/>
      <c r="AB50" s="836"/>
      <c r="AC50" s="836"/>
      <c r="AD50" s="836"/>
      <c r="AE50" s="837"/>
      <c r="AF50" s="786"/>
      <c r="AG50" s="787"/>
      <c r="AH50" s="787"/>
      <c r="AI50" s="787"/>
      <c r="AJ50" s="788"/>
      <c r="AK50" s="839"/>
      <c r="AL50" s="836"/>
      <c r="AM50" s="836"/>
      <c r="AN50" s="836"/>
      <c r="AO50" s="836"/>
      <c r="AP50" s="836"/>
      <c r="AQ50" s="836"/>
      <c r="AR50" s="836"/>
      <c r="AS50" s="836"/>
      <c r="AT50" s="836"/>
      <c r="AU50" s="836"/>
      <c r="AV50" s="836"/>
      <c r="AW50" s="836"/>
      <c r="AX50" s="836"/>
      <c r="AY50" s="836"/>
      <c r="AZ50" s="838"/>
      <c r="BA50" s="838"/>
      <c r="BB50" s="838"/>
      <c r="BC50" s="838"/>
      <c r="BD50" s="838"/>
      <c r="BE50" s="832"/>
      <c r="BF50" s="832"/>
      <c r="BG50" s="832"/>
      <c r="BH50" s="832"/>
      <c r="BI50" s="833"/>
      <c r="BJ50" s="220"/>
      <c r="BK50" s="220"/>
      <c r="BL50" s="220"/>
      <c r="BM50" s="220"/>
      <c r="BN50" s="220"/>
      <c r="BO50" s="229"/>
      <c r="BP50" s="229"/>
      <c r="BQ50" s="226">
        <v>44</v>
      </c>
      <c r="BR50" s="227"/>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18"/>
    </row>
    <row r="51" spans="1:131" ht="26.25" customHeight="1" x14ac:dyDescent="0.15">
      <c r="A51" s="226">
        <v>24</v>
      </c>
      <c r="B51" s="780"/>
      <c r="C51" s="781"/>
      <c r="D51" s="781"/>
      <c r="E51" s="781"/>
      <c r="F51" s="781"/>
      <c r="G51" s="781"/>
      <c r="H51" s="781"/>
      <c r="I51" s="781"/>
      <c r="J51" s="781"/>
      <c r="K51" s="781"/>
      <c r="L51" s="781"/>
      <c r="M51" s="781"/>
      <c r="N51" s="781"/>
      <c r="O51" s="781"/>
      <c r="P51" s="782"/>
      <c r="Q51" s="835"/>
      <c r="R51" s="836"/>
      <c r="S51" s="836"/>
      <c r="T51" s="836"/>
      <c r="U51" s="836"/>
      <c r="V51" s="836"/>
      <c r="W51" s="836"/>
      <c r="X51" s="836"/>
      <c r="Y51" s="836"/>
      <c r="Z51" s="836"/>
      <c r="AA51" s="836"/>
      <c r="AB51" s="836"/>
      <c r="AC51" s="836"/>
      <c r="AD51" s="836"/>
      <c r="AE51" s="837"/>
      <c r="AF51" s="786"/>
      <c r="AG51" s="787"/>
      <c r="AH51" s="787"/>
      <c r="AI51" s="787"/>
      <c r="AJ51" s="788"/>
      <c r="AK51" s="839"/>
      <c r="AL51" s="836"/>
      <c r="AM51" s="836"/>
      <c r="AN51" s="836"/>
      <c r="AO51" s="836"/>
      <c r="AP51" s="836"/>
      <c r="AQ51" s="836"/>
      <c r="AR51" s="836"/>
      <c r="AS51" s="836"/>
      <c r="AT51" s="836"/>
      <c r="AU51" s="836"/>
      <c r="AV51" s="836"/>
      <c r="AW51" s="836"/>
      <c r="AX51" s="836"/>
      <c r="AY51" s="836"/>
      <c r="AZ51" s="838"/>
      <c r="BA51" s="838"/>
      <c r="BB51" s="838"/>
      <c r="BC51" s="838"/>
      <c r="BD51" s="838"/>
      <c r="BE51" s="832"/>
      <c r="BF51" s="832"/>
      <c r="BG51" s="832"/>
      <c r="BH51" s="832"/>
      <c r="BI51" s="833"/>
      <c r="BJ51" s="220"/>
      <c r="BK51" s="220"/>
      <c r="BL51" s="220"/>
      <c r="BM51" s="220"/>
      <c r="BN51" s="220"/>
      <c r="BO51" s="229"/>
      <c r="BP51" s="229"/>
      <c r="BQ51" s="226">
        <v>45</v>
      </c>
      <c r="BR51" s="227"/>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18"/>
    </row>
    <row r="52" spans="1:131" ht="26.25" customHeight="1" x14ac:dyDescent="0.15">
      <c r="A52" s="226">
        <v>25</v>
      </c>
      <c r="B52" s="780"/>
      <c r="C52" s="781"/>
      <c r="D52" s="781"/>
      <c r="E52" s="781"/>
      <c r="F52" s="781"/>
      <c r="G52" s="781"/>
      <c r="H52" s="781"/>
      <c r="I52" s="781"/>
      <c r="J52" s="781"/>
      <c r="K52" s="781"/>
      <c r="L52" s="781"/>
      <c r="M52" s="781"/>
      <c r="N52" s="781"/>
      <c r="O52" s="781"/>
      <c r="P52" s="782"/>
      <c r="Q52" s="835"/>
      <c r="R52" s="836"/>
      <c r="S52" s="836"/>
      <c r="T52" s="836"/>
      <c r="U52" s="836"/>
      <c r="V52" s="836"/>
      <c r="W52" s="836"/>
      <c r="X52" s="836"/>
      <c r="Y52" s="836"/>
      <c r="Z52" s="836"/>
      <c r="AA52" s="836"/>
      <c r="AB52" s="836"/>
      <c r="AC52" s="836"/>
      <c r="AD52" s="836"/>
      <c r="AE52" s="837"/>
      <c r="AF52" s="786"/>
      <c r="AG52" s="787"/>
      <c r="AH52" s="787"/>
      <c r="AI52" s="787"/>
      <c r="AJ52" s="788"/>
      <c r="AK52" s="839"/>
      <c r="AL52" s="836"/>
      <c r="AM52" s="836"/>
      <c r="AN52" s="836"/>
      <c r="AO52" s="836"/>
      <c r="AP52" s="836"/>
      <c r="AQ52" s="836"/>
      <c r="AR52" s="836"/>
      <c r="AS52" s="836"/>
      <c r="AT52" s="836"/>
      <c r="AU52" s="836"/>
      <c r="AV52" s="836"/>
      <c r="AW52" s="836"/>
      <c r="AX52" s="836"/>
      <c r="AY52" s="836"/>
      <c r="AZ52" s="838"/>
      <c r="BA52" s="838"/>
      <c r="BB52" s="838"/>
      <c r="BC52" s="838"/>
      <c r="BD52" s="838"/>
      <c r="BE52" s="832"/>
      <c r="BF52" s="832"/>
      <c r="BG52" s="832"/>
      <c r="BH52" s="832"/>
      <c r="BI52" s="833"/>
      <c r="BJ52" s="220"/>
      <c r="BK52" s="220"/>
      <c r="BL52" s="220"/>
      <c r="BM52" s="220"/>
      <c r="BN52" s="220"/>
      <c r="BO52" s="229"/>
      <c r="BP52" s="229"/>
      <c r="BQ52" s="226">
        <v>46</v>
      </c>
      <c r="BR52" s="227"/>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18"/>
    </row>
    <row r="53" spans="1:131" ht="26.25" customHeight="1" x14ac:dyDescent="0.15">
      <c r="A53" s="226">
        <v>26</v>
      </c>
      <c r="B53" s="780"/>
      <c r="C53" s="781"/>
      <c r="D53" s="781"/>
      <c r="E53" s="781"/>
      <c r="F53" s="781"/>
      <c r="G53" s="781"/>
      <c r="H53" s="781"/>
      <c r="I53" s="781"/>
      <c r="J53" s="781"/>
      <c r="K53" s="781"/>
      <c r="L53" s="781"/>
      <c r="M53" s="781"/>
      <c r="N53" s="781"/>
      <c r="O53" s="781"/>
      <c r="P53" s="782"/>
      <c r="Q53" s="835"/>
      <c r="R53" s="836"/>
      <c r="S53" s="836"/>
      <c r="T53" s="836"/>
      <c r="U53" s="836"/>
      <c r="V53" s="836"/>
      <c r="W53" s="836"/>
      <c r="X53" s="836"/>
      <c r="Y53" s="836"/>
      <c r="Z53" s="836"/>
      <c r="AA53" s="836"/>
      <c r="AB53" s="836"/>
      <c r="AC53" s="836"/>
      <c r="AD53" s="836"/>
      <c r="AE53" s="837"/>
      <c r="AF53" s="786"/>
      <c r="AG53" s="787"/>
      <c r="AH53" s="787"/>
      <c r="AI53" s="787"/>
      <c r="AJ53" s="788"/>
      <c r="AK53" s="839"/>
      <c r="AL53" s="836"/>
      <c r="AM53" s="836"/>
      <c r="AN53" s="836"/>
      <c r="AO53" s="836"/>
      <c r="AP53" s="836"/>
      <c r="AQ53" s="836"/>
      <c r="AR53" s="836"/>
      <c r="AS53" s="836"/>
      <c r="AT53" s="836"/>
      <c r="AU53" s="836"/>
      <c r="AV53" s="836"/>
      <c r="AW53" s="836"/>
      <c r="AX53" s="836"/>
      <c r="AY53" s="836"/>
      <c r="AZ53" s="838"/>
      <c r="BA53" s="838"/>
      <c r="BB53" s="838"/>
      <c r="BC53" s="838"/>
      <c r="BD53" s="838"/>
      <c r="BE53" s="832"/>
      <c r="BF53" s="832"/>
      <c r="BG53" s="832"/>
      <c r="BH53" s="832"/>
      <c r="BI53" s="833"/>
      <c r="BJ53" s="220"/>
      <c r="BK53" s="220"/>
      <c r="BL53" s="220"/>
      <c r="BM53" s="220"/>
      <c r="BN53" s="220"/>
      <c r="BO53" s="229"/>
      <c r="BP53" s="229"/>
      <c r="BQ53" s="226">
        <v>47</v>
      </c>
      <c r="BR53" s="227"/>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18"/>
    </row>
    <row r="54" spans="1:131" ht="26.25" customHeight="1" x14ac:dyDescent="0.15">
      <c r="A54" s="226">
        <v>27</v>
      </c>
      <c r="B54" s="780"/>
      <c r="C54" s="781"/>
      <c r="D54" s="781"/>
      <c r="E54" s="781"/>
      <c r="F54" s="781"/>
      <c r="G54" s="781"/>
      <c r="H54" s="781"/>
      <c r="I54" s="781"/>
      <c r="J54" s="781"/>
      <c r="K54" s="781"/>
      <c r="L54" s="781"/>
      <c r="M54" s="781"/>
      <c r="N54" s="781"/>
      <c r="O54" s="781"/>
      <c r="P54" s="782"/>
      <c r="Q54" s="835"/>
      <c r="R54" s="836"/>
      <c r="S54" s="836"/>
      <c r="T54" s="836"/>
      <c r="U54" s="836"/>
      <c r="V54" s="836"/>
      <c r="W54" s="836"/>
      <c r="X54" s="836"/>
      <c r="Y54" s="836"/>
      <c r="Z54" s="836"/>
      <c r="AA54" s="836"/>
      <c r="AB54" s="836"/>
      <c r="AC54" s="836"/>
      <c r="AD54" s="836"/>
      <c r="AE54" s="837"/>
      <c r="AF54" s="786"/>
      <c r="AG54" s="787"/>
      <c r="AH54" s="787"/>
      <c r="AI54" s="787"/>
      <c r="AJ54" s="788"/>
      <c r="AK54" s="839"/>
      <c r="AL54" s="836"/>
      <c r="AM54" s="836"/>
      <c r="AN54" s="836"/>
      <c r="AO54" s="836"/>
      <c r="AP54" s="836"/>
      <c r="AQ54" s="836"/>
      <c r="AR54" s="836"/>
      <c r="AS54" s="836"/>
      <c r="AT54" s="836"/>
      <c r="AU54" s="836"/>
      <c r="AV54" s="836"/>
      <c r="AW54" s="836"/>
      <c r="AX54" s="836"/>
      <c r="AY54" s="836"/>
      <c r="AZ54" s="838"/>
      <c r="BA54" s="838"/>
      <c r="BB54" s="838"/>
      <c r="BC54" s="838"/>
      <c r="BD54" s="838"/>
      <c r="BE54" s="832"/>
      <c r="BF54" s="832"/>
      <c r="BG54" s="832"/>
      <c r="BH54" s="832"/>
      <c r="BI54" s="833"/>
      <c r="BJ54" s="220"/>
      <c r="BK54" s="220"/>
      <c r="BL54" s="220"/>
      <c r="BM54" s="220"/>
      <c r="BN54" s="220"/>
      <c r="BO54" s="229"/>
      <c r="BP54" s="229"/>
      <c r="BQ54" s="226">
        <v>48</v>
      </c>
      <c r="BR54" s="227"/>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18"/>
    </row>
    <row r="55" spans="1:131" ht="26.25" customHeight="1" x14ac:dyDescent="0.15">
      <c r="A55" s="226">
        <v>28</v>
      </c>
      <c r="B55" s="780"/>
      <c r="C55" s="781"/>
      <c r="D55" s="781"/>
      <c r="E55" s="781"/>
      <c r="F55" s="781"/>
      <c r="G55" s="781"/>
      <c r="H55" s="781"/>
      <c r="I55" s="781"/>
      <c r="J55" s="781"/>
      <c r="K55" s="781"/>
      <c r="L55" s="781"/>
      <c r="M55" s="781"/>
      <c r="N55" s="781"/>
      <c r="O55" s="781"/>
      <c r="P55" s="782"/>
      <c r="Q55" s="835"/>
      <c r="R55" s="836"/>
      <c r="S55" s="836"/>
      <c r="T55" s="836"/>
      <c r="U55" s="836"/>
      <c r="V55" s="836"/>
      <c r="W55" s="836"/>
      <c r="X55" s="836"/>
      <c r="Y55" s="836"/>
      <c r="Z55" s="836"/>
      <c r="AA55" s="836"/>
      <c r="AB55" s="836"/>
      <c r="AC55" s="836"/>
      <c r="AD55" s="836"/>
      <c r="AE55" s="837"/>
      <c r="AF55" s="786"/>
      <c r="AG55" s="787"/>
      <c r="AH55" s="787"/>
      <c r="AI55" s="787"/>
      <c r="AJ55" s="788"/>
      <c r="AK55" s="839"/>
      <c r="AL55" s="836"/>
      <c r="AM55" s="836"/>
      <c r="AN55" s="836"/>
      <c r="AO55" s="836"/>
      <c r="AP55" s="836"/>
      <c r="AQ55" s="836"/>
      <c r="AR55" s="836"/>
      <c r="AS55" s="836"/>
      <c r="AT55" s="836"/>
      <c r="AU55" s="836"/>
      <c r="AV55" s="836"/>
      <c r="AW55" s="836"/>
      <c r="AX55" s="836"/>
      <c r="AY55" s="836"/>
      <c r="AZ55" s="838"/>
      <c r="BA55" s="838"/>
      <c r="BB55" s="838"/>
      <c r="BC55" s="838"/>
      <c r="BD55" s="838"/>
      <c r="BE55" s="832"/>
      <c r="BF55" s="832"/>
      <c r="BG55" s="832"/>
      <c r="BH55" s="832"/>
      <c r="BI55" s="833"/>
      <c r="BJ55" s="220"/>
      <c r="BK55" s="220"/>
      <c r="BL55" s="220"/>
      <c r="BM55" s="220"/>
      <c r="BN55" s="220"/>
      <c r="BO55" s="229"/>
      <c r="BP55" s="229"/>
      <c r="BQ55" s="226">
        <v>49</v>
      </c>
      <c r="BR55" s="227"/>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18"/>
    </row>
    <row r="56" spans="1:131" ht="26.25" customHeight="1" x14ac:dyDescent="0.15">
      <c r="A56" s="226">
        <v>29</v>
      </c>
      <c r="B56" s="780"/>
      <c r="C56" s="781"/>
      <c r="D56" s="781"/>
      <c r="E56" s="781"/>
      <c r="F56" s="781"/>
      <c r="G56" s="781"/>
      <c r="H56" s="781"/>
      <c r="I56" s="781"/>
      <c r="J56" s="781"/>
      <c r="K56" s="781"/>
      <c r="L56" s="781"/>
      <c r="M56" s="781"/>
      <c r="N56" s="781"/>
      <c r="O56" s="781"/>
      <c r="P56" s="782"/>
      <c r="Q56" s="835"/>
      <c r="R56" s="836"/>
      <c r="S56" s="836"/>
      <c r="T56" s="836"/>
      <c r="U56" s="836"/>
      <c r="V56" s="836"/>
      <c r="W56" s="836"/>
      <c r="X56" s="836"/>
      <c r="Y56" s="836"/>
      <c r="Z56" s="836"/>
      <c r="AA56" s="836"/>
      <c r="AB56" s="836"/>
      <c r="AC56" s="836"/>
      <c r="AD56" s="836"/>
      <c r="AE56" s="837"/>
      <c r="AF56" s="786"/>
      <c r="AG56" s="787"/>
      <c r="AH56" s="787"/>
      <c r="AI56" s="787"/>
      <c r="AJ56" s="788"/>
      <c r="AK56" s="839"/>
      <c r="AL56" s="836"/>
      <c r="AM56" s="836"/>
      <c r="AN56" s="836"/>
      <c r="AO56" s="836"/>
      <c r="AP56" s="836"/>
      <c r="AQ56" s="836"/>
      <c r="AR56" s="836"/>
      <c r="AS56" s="836"/>
      <c r="AT56" s="836"/>
      <c r="AU56" s="836"/>
      <c r="AV56" s="836"/>
      <c r="AW56" s="836"/>
      <c r="AX56" s="836"/>
      <c r="AY56" s="836"/>
      <c r="AZ56" s="838"/>
      <c r="BA56" s="838"/>
      <c r="BB56" s="838"/>
      <c r="BC56" s="838"/>
      <c r="BD56" s="838"/>
      <c r="BE56" s="832"/>
      <c r="BF56" s="832"/>
      <c r="BG56" s="832"/>
      <c r="BH56" s="832"/>
      <c r="BI56" s="833"/>
      <c r="BJ56" s="220"/>
      <c r="BK56" s="220"/>
      <c r="BL56" s="220"/>
      <c r="BM56" s="220"/>
      <c r="BN56" s="220"/>
      <c r="BO56" s="229"/>
      <c r="BP56" s="229"/>
      <c r="BQ56" s="226">
        <v>50</v>
      </c>
      <c r="BR56" s="227"/>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18"/>
    </row>
    <row r="57" spans="1:131" ht="26.25" customHeight="1" x14ac:dyDescent="0.15">
      <c r="A57" s="226">
        <v>30</v>
      </c>
      <c r="B57" s="780"/>
      <c r="C57" s="781"/>
      <c r="D57" s="781"/>
      <c r="E57" s="781"/>
      <c r="F57" s="781"/>
      <c r="G57" s="781"/>
      <c r="H57" s="781"/>
      <c r="I57" s="781"/>
      <c r="J57" s="781"/>
      <c r="K57" s="781"/>
      <c r="L57" s="781"/>
      <c r="M57" s="781"/>
      <c r="N57" s="781"/>
      <c r="O57" s="781"/>
      <c r="P57" s="782"/>
      <c r="Q57" s="835"/>
      <c r="R57" s="836"/>
      <c r="S57" s="836"/>
      <c r="T57" s="836"/>
      <c r="U57" s="836"/>
      <c r="V57" s="836"/>
      <c r="W57" s="836"/>
      <c r="X57" s="836"/>
      <c r="Y57" s="836"/>
      <c r="Z57" s="836"/>
      <c r="AA57" s="836"/>
      <c r="AB57" s="836"/>
      <c r="AC57" s="836"/>
      <c r="AD57" s="836"/>
      <c r="AE57" s="837"/>
      <c r="AF57" s="786"/>
      <c r="AG57" s="787"/>
      <c r="AH57" s="787"/>
      <c r="AI57" s="787"/>
      <c r="AJ57" s="788"/>
      <c r="AK57" s="839"/>
      <c r="AL57" s="836"/>
      <c r="AM57" s="836"/>
      <c r="AN57" s="836"/>
      <c r="AO57" s="836"/>
      <c r="AP57" s="836"/>
      <c r="AQ57" s="836"/>
      <c r="AR57" s="836"/>
      <c r="AS57" s="836"/>
      <c r="AT57" s="836"/>
      <c r="AU57" s="836"/>
      <c r="AV57" s="836"/>
      <c r="AW57" s="836"/>
      <c r="AX57" s="836"/>
      <c r="AY57" s="836"/>
      <c r="AZ57" s="838"/>
      <c r="BA57" s="838"/>
      <c r="BB57" s="838"/>
      <c r="BC57" s="838"/>
      <c r="BD57" s="838"/>
      <c r="BE57" s="832"/>
      <c r="BF57" s="832"/>
      <c r="BG57" s="832"/>
      <c r="BH57" s="832"/>
      <c r="BI57" s="833"/>
      <c r="BJ57" s="220"/>
      <c r="BK57" s="220"/>
      <c r="BL57" s="220"/>
      <c r="BM57" s="220"/>
      <c r="BN57" s="220"/>
      <c r="BO57" s="229"/>
      <c r="BP57" s="229"/>
      <c r="BQ57" s="226">
        <v>51</v>
      </c>
      <c r="BR57" s="227"/>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18"/>
    </row>
    <row r="58" spans="1:131" ht="26.25" customHeight="1" x14ac:dyDescent="0.15">
      <c r="A58" s="226">
        <v>31</v>
      </c>
      <c r="B58" s="780"/>
      <c r="C58" s="781"/>
      <c r="D58" s="781"/>
      <c r="E58" s="781"/>
      <c r="F58" s="781"/>
      <c r="G58" s="781"/>
      <c r="H58" s="781"/>
      <c r="I58" s="781"/>
      <c r="J58" s="781"/>
      <c r="K58" s="781"/>
      <c r="L58" s="781"/>
      <c r="M58" s="781"/>
      <c r="N58" s="781"/>
      <c r="O58" s="781"/>
      <c r="P58" s="782"/>
      <c r="Q58" s="835"/>
      <c r="R58" s="836"/>
      <c r="S58" s="836"/>
      <c r="T58" s="836"/>
      <c r="U58" s="836"/>
      <c r="V58" s="836"/>
      <c r="W58" s="836"/>
      <c r="X58" s="836"/>
      <c r="Y58" s="836"/>
      <c r="Z58" s="836"/>
      <c r="AA58" s="836"/>
      <c r="AB58" s="836"/>
      <c r="AC58" s="836"/>
      <c r="AD58" s="836"/>
      <c r="AE58" s="837"/>
      <c r="AF58" s="786"/>
      <c r="AG58" s="787"/>
      <c r="AH58" s="787"/>
      <c r="AI58" s="787"/>
      <c r="AJ58" s="788"/>
      <c r="AK58" s="839"/>
      <c r="AL58" s="836"/>
      <c r="AM58" s="836"/>
      <c r="AN58" s="836"/>
      <c r="AO58" s="836"/>
      <c r="AP58" s="836"/>
      <c r="AQ58" s="836"/>
      <c r="AR58" s="836"/>
      <c r="AS58" s="836"/>
      <c r="AT58" s="836"/>
      <c r="AU58" s="836"/>
      <c r="AV58" s="836"/>
      <c r="AW58" s="836"/>
      <c r="AX58" s="836"/>
      <c r="AY58" s="836"/>
      <c r="AZ58" s="838"/>
      <c r="BA58" s="838"/>
      <c r="BB58" s="838"/>
      <c r="BC58" s="838"/>
      <c r="BD58" s="838"/>
      <c r="BE58" s="832"/>
      <c r="BF58" s="832"/>
      <c r="BG58" s="832"/>
      <c r="BH58" s="832"/>
      <c r="BI58" s="833"/>
      <c r="BJ58" s="220"/>
      <c r="BK58" s="220"/>
      <c r="BL58" s="220"/>
      <c r="BM58" s="220"/>
      <c r="BN58" s="220"/>
      <c r="BO58" s="229"/>
      <c r="BP58" s="229"/>
      <c r="BQ58" s="226">
        <v>52</v>
      </c>
      <c r="BR58" s="227"/>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18"/>
    </row>
    <row r="59" spans="1:131" ht="26.25" customHeight="1" x14ac:dyDescent="0.15">
      <c r="A59" s="226">
        <v>32</v>
      </c>
      <c r="B59" s="780"/>
      <c r="C59" s="781"/>
      <c r="D59" s="781"/>
      <c r="E59" s="781"/>
      <c r="F59" s="781"/>
      <c r="G59" s="781"/>
      <c r="H59" s="781"/>
      <c r="I59" s="781"/>
      <c r="J59" s="781"/>
      <c r="K59" s="781"/>
      <c r="L59" s="781"/>
      <c r="M59" s="781"/>
      <c r="N59" s="781"/>
      <c r="O59" s="781"/>
      <c r="P59" s="782"/>
      <c r="Q59" s="835"/>
      <c r="R59" s="836"/>
      <c r="S59" s="836"/>
      <c r="T59" s="836"/>
      <c r="U59" s="836"/>
      <c r="V59" s="836"/>
      <c r="W59" s="836"/>
      <c r="X59" s="836"/>
      <c r="Y59" s="836"/>
      <c r="Z59" s="836"/>
      <c r="AA59" s="836"/>
      <c r="AB59" s="836"/>
      <c r="AC59" s="836"/>
      <c r="AD59" s="836"/>
      <c r="AE59" s="837"/>
      <c r="AF59" s="786"/>
      <c r="AG59" s="787"/>
      <c r="AH59" s="787"/>
      <c r="AI59" s="787"/>
      <c r="AJ59" s="788"/>
      <c r="AK59" s="839"/>
      <c r="AL59" s="836"/>
      <c r="AM59" s="836"/>
      <c r="AN59" s="836"/>
      <c r="AO59" s="836"/>
      <c r="AP59" s="836"/>
      <c r="AQ59" s="836"/>
      <c r="AR59" s="836"/>
      <c r="AS59" s="836"/>
      <c r="AT59" s="836"/>
      <c r="AU59" s="836"/>
      <c r="AV59" s="836"/>
      <c r="AW59" s="836"/>
      <c r="AX59" s="836"/>
      <c r="AY59" s="836"/>
      <c r="AZ59" s="838"/>
      <c r="BA59" s="838"/>
      <c r="BB59" s="838"/>
      <c r="BC59" s="838"/>
      <c r="BD59" s="838"/>
      <c r="BE59" s="832"/>
      <c r="BF59" s="832"/>
      <c r="BG59" s="832"/>
      <c r="BH59" s="832"/>
      <c r="BI59" s="833"/>
      <c r="BJ59" s="220"/>
      <c r="BK59" s="220"/>
      <c r="BL59" s="220"/>
      <c r="BM59" s="220"/>
      <c r="BN59" s="220"/>
      <c r="BO59" s="229"/>
      <c r="BP59" s="229"/>
      <c r="BQ59" s="226">
        <v>53</v>
      </c>
      <c r="BR59" s="227"/>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18"/>
    </row>
    <row r="60" spans="1:131" ht="26.25" customHeight="1" x14ac:dyDescent="0.15">
      <c r="A60" s="226">
        <v>33</v>
      </c>
      <c r="B60" s="780"/>
      <c r="C60" s="781"/>
      <c r="D60" s="781"/>
      <c r="E60" s="781"/>
      <c r="F60" s="781"/>
      <c r="G60" s="781"/>
      <c r="H60" s="781"/>
      <c r="I60" s="781"/>
      <c r="J60" s="781"/>
      <c r="K60" s="781"/>
      <c r="L60" s="781"/>
      <c r="M60" s="781"/>
      <c r="N60" s="781"/>
      <c r="O60" s="781"/>
      <c r="P60" s="782"/>
      <c r="Q60" s="835"/>
      <c r="R60" s="836"/>
      <c r="S60" s="836"/>
      <c r="T60" s="836"/>
      <c r="U60" s="836"/>
      <c r="V60" s="836"/>
      <c r="W60" s="836"/>
      <c r="X60" s="836"/>
      <c r="Y60" s="836"/>
      <c r="Z60" s="836"/>
      <c r="AA60" s="836"/>
      <c r="AB60" s="836"/>
      <c r="AC60" s="836"/>
      <c r="AD60" s="836"/>
      <c r="AE60" s="837"/>
      <c r="AF60" s="786"/>
      <c r="AG60" s="787"/>
      <c r="AH60" s="787"/>
      <c r="AI60" s="787"/>
      <c r="AJ60" s="788"/>
      <c r="AK60" s="839"/>
      <c r="AL60" s="836"/>
      <c r="AM60" s="836"/>
      <c r="AN60" s="836"/>
      <c r="AO60" s="836"/>
      <c r="AP60" s="836"/>
      <c r="AQ60" s="836"/>
      <c r="AR60" s="836"/>
      <c r="AS60" s="836"/>
      <c r="AT60" s="836"/>
      <c r="AU60" s="836"/>
      <c r="AV60" s="836"/>
      <c r="AW60" s="836"/>
      <c r="AX60" s="836"/>
      <c r="AY60" s="836"/>
      <c r="AZ60" s="838"/>
      <c r="BA60" s="838"/>
      <c r="BB60" s="838"/>
      <c r="BC60" s="838"/>
      <c r="BD60" s="838"/>
      <c r="BE60" s="832"/>
      <c r="BF60" s="832"/>
      <c r="BG60" s="832"/>
      <c r="BH60" s="832"/>
      <c r="BI60" s="833"/>
      <c r="BJ60" s="220"/>
      <c r="BK60" s="220"/>
      <c r="BL60" s="220"/>
      <c r="BM60" s="220"/>
      <c r="BN60" s="220"/>
      <c r="BO60" s="229"/>
      <c r="BP60" s="229"/>
      <c r="BQ60" s="226">
        <v>54</v>
      </c>
      <c r="BR60" s="227"/>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18"/>
    </row>
    <row r="61" spans="1:131" ht="26.25" customHeight="1" thickBot="1" x14ac:dyDescent="0.2">
      <c r="A61" s="226">
        <v>34</v>
      </c>
      <c r="B61" s="780"/>
      <c r="C61" s="781"/>
      <c r="D61" s="781"/>
      <c r="E61" s="781"/>
      <c r="F61" s="781"/>
      <c r="G61" s="781"/>
      <c r="H61" s="781"/>
      <c r="I61" s="781"/>
      <c r="J61" s="781"/>
      <c r="K61" s="781"/>
      <c r="L61" s="781"/>
      <c r="M61" s="781"/>
      <c r="N61" s="781"/>
      <c r="O61" s="781"/>
      <c r="P61" s="782"/>
      <c r="Q61" s="835"/>
      <c r="R61" s="836"/>
      <c r="S61" s="836"/>
      <c r="T61" s="836"/>
      <c r="U61" s="836"/>
      <c r="V61" s="836"/>
      <c r="W61" s="836"/>
      <c r="X61" s="836"/>
      <c r="Y61" s="836"/>
      <c r="Z61" s="836"/>
      <c r="AA61" s="836"/>
      <c r="AB61" s="836"/>
      <c r="AC61" s="836"/>
      <c r="AD61" s="836"/>
      <c r="AE61" s="837"/>
      <c r="AF61" s="786"/>
      <c r="AG61" s="787"/>
      <c r="AH61" s="787"/>
      <c r="AI61" s="787"/>
      <c r="AJ61" s="788"/>
      <c r="AK61" s="839"/>
      <c r="AL61" s="836"/>
      <c r="AM61" s="836"/>
      <c r="AN61" s="836"/>
      <c r="AO61" s="836"/>
      <c r="AP61" s="836"/>
      <c r="AQ61" s="836"/>
      <c r="AR61" s="836"/>
      <c r="AS61" s="836"/>
      <c r="AT61" s="836"/>
      <c r="AU61" s="836"/>
      <c r="AV61" s="836"/>
      <c r="AW61" s="836"/>
      <c r="AX61" s="836"/>
      <c r="AY61" s="836"/>
      <c r="AZ61" s="838"/>
      <c r="BA61" s="838"/>
      <c r="BB61" s="838"/>
      <c r="BC61" s="838"/>
      <c r="BD61" s="838"/>
      <c r="BE61" s="832"/>
      <c r="BF61" s="832"/>
      <c r="BG61" s="832"/>
      <c r="BH61" s="832"/>
      <c r="BI61" s="833"/>
      <c r="BJ61" s="220"/>
      <c r="BK61" s="220"/>
      <c r="BL61" s="220"/>
      <c r="BM61" s="220"/>
      <c r="BN61" s="220"/>
      <c r="BO61" s="229"/>
      <c r="BP61" s="229"/>
      <c r="BQ61" s="226">
        <v>55</v>
      </c>
      <c r="BR61" s="227"/>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18"/>
    </row>
    <row r="62" spans="1:131" ht="26.25" customHeight="1" x14ac:dyDescent="0.15">
      <c r="A62" s="226">
        <v>35</v>
      </c>
      <c r="B62" s="780"/>
      <c r="C62" s="781"/>
      <c r="D62" s="781"/>
      <c r="E62" s="781"/>
      <c r="F62" s="781"/>
      <c r="G62" s="781"/>
      <c r="H62" s="781"/>
      <c r="I62" s="781"/>
      <c r="J62" s="781"/>
      <c r="K62" s="781"/>
      <c r="L62" s="781"/>
      <c r="M62" s="781"/>
      <c r="N62" s="781"/>
      <c r="O62" s="781"/>
      <c r="P62" s="782"/>
      <c r="Q62" s="835"/>
      <c r="R62" s="836"/>
      <c r="S62" s="836"/>
      <c r="T62" s="836"/>
      <c r="U62" s="836"/>
      <c r="V62" s="836"/>
      <c r="W62" s="836"/>
      <c r="X62" s="836"/>
      <c r="Y62" s="836"/>
      <c r="Z62" s="836"/>
      <c r="AA62" s="836"/>
      <c r="AB62" s="836"/>
      <c r="AC62" s="836"/>
      <c r="AD62" s="836"/>
      <c r="AE62" s="837"/>
      <c r="AF62" s="786"/>
      <c r="AG62" s="787"/>
      <c r="AH62" s="787"/>
      <c r="AI62" s="787"/>
      <c r="AJ62" s="788"/>
      <c r="AK62" s="839"/>
      <c r="AL62" s="836"/>
      <c r="AM62" s="836"/>
      <c r="AN62" s="836"/>
      <c r="AO62" s="836"/>
      <c r="AP62" s="836"/>
      <c r="AQ62" s="836"/>
      <c r="AR62" s="836"/>
      <c r="AS62" s="836"/>
      <c r="AT62" s="836"/>
      <c r="AU62" s="836"/>
      <c r="AV62" s="836"/>
      <c r="AW62" s="836"/>
      <c r="AX62" s="836"/>
      <c r="AY62" s="836"/>
      <c r="AZ62" s="838"/>
      <c r="BA62" s="838"/>
      <c r="BB62" s="838"/>
      <c r="BC62" s="838"/>
      <c r="BD62" s="838"/>
      <c r="BE62" s="832"/>
      <c r="BF62" s="832"/>
      <c r="BG62" s="832"/>
      <c r="BH62" s="832"/>
      <c r="BI62" s="833"/>
      <c r="BJ62" s="847" t="s">
        <v>398</v>
      </c>
      <c r="BK62" s="806"/>
      <c r="BL62" s="806"/>
      <c r="BM62" s="806"/>
      <c r="BN62" s="807"/>
      <c r="BO62" s="229"/>
      <c r="BP62" s="229"/>
      <c r="BQ62" s="226">
        <v>56</v>
      </c>
      <c r="BR62" s="227"/>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18"/>
    </row>
    <row r="63" spans="1:131" ht="26.25" customHeight="1" thickBot="1" x14ac:dyDescent="0.2">
      <c r="A63" s="228" t="s">
        <v>376</v>
      </c>
      <c r="B63" s="789" t="s">
        <v>399</v>
      </c>
      <c r="C63" s="790"/>
      <c r="D63" s="790"/>
      <c r="E63" s="790"/>
      <c r="F63" s="790"/>
      <c r="G63" s="790"/>
      <c r="H63" s="790"/>
      <c r="I63" s="790"/>
      <c r="J63" s="790"/>
      <c r="K63" s="790"/>
      <c r="L63" s="790"/>
      <c r="M63" s="790"/>
      <c r="N63" s="790"/>
      <c r="O63" s="790"/>
      <c r="P63" s="791"/>
      <c r="Q63" s="840"/>
      <c r="R63" s="841"/>
      <c r="S63" s="841"/>
      <c r="T63" s="841"/>
      <c r="U63" s="841"/>
      <c r="V63" s="841"/>
      <c r="W63" s="841"/>
      <c r="X63" s="841"/>
      <c r="Y63" s="841"/>
      <c r="Z63" s="841"/>
      <c r="AA63" s="841"/>
      <c r="AB63" s="841"/>
      <c r="AC63" s="841"/>
      <c r="AD63" s="841"/>
      <c r="AE63" s="842"/>
      <c r="AF63" s="843">
        <v>-98</v>
      </c>
      <c r="AG63" s="844"/>
      <c r="AH63" s="844"/>
      <c r="AI63" s="844"/>
      <c r="AJ63" s="845"/>
      <c r="AK63" s="846"/>
      <c r="AL63" s="841"/>
      <c r="AM63" s="841"/>
      <c r="AN63" s="841"/>
      <c r="AO63" s="841"/>
      <c r="AP63" s="844">
        <f>SUM(AP28:AT62)</f>
        <v>3033</v>
      </c>
      <c r="AQ63" s="844"/>
      <c r="AR63" s="844"/>
      <c r="AS63" s="844"/>
      <c r="AT63" s="844"/>
      <c r="AU63" s="844"/>
      <c r="AV63" s="844"/>
      <c r="AW63" s="844"/>
      <c r="AX63" s="844"/>
      <c r="AY63" s="844"/>
      <c r="AZ63" s="848"/>
      <c r="BA63" s="848"/>
      <c r="BB63" s="848"/>
      <c r="BC63" s="848"/>
      <c r="BD63" s="848"/>
      <c r="BE63" s="849"/>
      <c r="BF63" s="849"/>
      <c r="BG63" s="849"/>
      <c r="BH63" s="849"/>
      <c r="BI63" s="850"/>
      <c r="BJ63" s="851" t="s">
        <v>122</v>
      </c>
      <c r="BK63" s="852"/>
      <c r="BL63" s="852"/>
      <c r="BM63" s="852"/>
      <c r="BN63" s="853"/>
      <c r="BO63" s="229"/>
      <c r="BP63" s="229"/>
      <c r="BQ63" s="226">
        <v>57</v>
      </c>
      <c r="BR63" s="227"/>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18"/>
    </row>
    <row r="64" spans="1:131" ht="26.25" customHeight="1" x14ac:dyDescent="0.15">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18"/>
    </row>
    <row r="65" spans="1:131" ht="26.25" customHeight="1" thickBot="1" x14ac:dyDescent="0.2">
      <c r="A65" s="220" t="s">
        <v>400</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18"/>
    </row>
    <row r="66" spans="1:131" ht="26.25" customHeight="1" x14ac:dyDescent="0.15">
      <c r="A66" s="727" t="s">
        <v>401</v>
      </c>
      <c r="B66" s="728"/>
      <c r="C66" s="728"/>
      <c r="D66" s="728"/>
      <c r="E66" s="728"/>
      <c r="F66" s="728"/>
      <c r="G66" s="728"/>
      <c r="H66" s="728"/>
      <c r="I66" s="728"/>
      <c r="J66" s="728"/>
      <c r="K66" s="728"/>
      <c r="L66" s="728"/>
      <c r="M66" s="728"/>
      <c r="N66" s="728"/>
      <c r="O66" s="728"/>
      <c r="P66" s="729"/>
      <c r="Q66" s="733" t="s">
        <v>380</v>
      </c>
      <c r="R66" s="734"/>
      <c r="S66" s="734"/>
      <c r="T66" s="734"/>
      <c r="U66" s="735"/>
      <c r="V66" s="733" t="s">
        <v>381</v>
      </c>
      <c r="W66" s="734"/>
      <c r="X66" s="734"/>
      <c r="Y66" s="734"/>
      <c r="Z66" s="735"/>
      <c r="AA66" s="733" t="s">
        <v>382</v>
      </c>
      <c r="AB66" s="734"/>
      <c r="AC66" s="734"/>
      <c r="AD66" s="734"/>
      <c r="AE66" s="735"/>
      <c r="AF66" s="854" t="s">
        <v>383</v>
      </c>
      <c r="AG66" s="815"/>
      <c r="AH66" s="815"/>
      <c r="AI66" s="815"/>
      <c r="AJ66" s="855"/>
      <c r="AK66" s="733" t="s">
        <v>384</v>
      </c>
      <c r="AL66" s="728"/>
      <c r="AM66" s="728"/>
      <c r="AN66" s="728"/>
      <c r="AO66" s="729"/>
      <c r="AP66" s="733" t="s">
        <v>385</v>
      </c>
      <c r="AQ66" s="734"/>
      <c r="AR66" s="734"/>
      <c r="AS66" s="734"/>
      <c r="AT66" s="735"/>
      <c r="AU66" s="733" t="s">
        <v>402</v>
      </c>
      <c r="AV66" s="734"/>
      <c r="AW66" s="734"/>
      <c r="AX66" s="734"/>
      <c r="AY66" s="735"/>
      <c r="AZ66" s="733" t="s">
        <v>363</v>
      </c>
      <c r="BA66" s="734"/>
      <c r="BB66" s="734"/>
      <c r="BC66" s="734"/>
      <c r="BD66" s="740"/>
      <c r="BE66" s="229"/>
      <c r="BF66" s="229"/>
      <c r="BG66" s="229"/>
      <c r="BH66" s="229"/>
      <c r="BI66" s="229"/>
      <c r="BJ66" s="229"/>
      <c r="BK66" s="229"/>
      <c r="BL66" s="229"/>
      <c r="BM66" s="229"/>
      <c r="BN66" s="229"/>
      <c r="BO66" s="229"/>
      <c r="BP66" s="229"/>
      <c r="BQ66" s="226">
        <v>60</v>
      </c>
      <c r="BR66" s="231"/>
      <c r="BS66" s="859"/>
      <c r="BT66" s="860"/>
      <c r="BU66" s="860"/>
      <c r="BV66" s="860"/>
      <c r="BW66" s="860"/>
      <c r="BX66" s="860"/>
      <c r="BY66" s="860"/>
      <c r="BZ66" s="860"/>
      <c r="CA66" s="860"/>
      <c r="CB66" s="860"/>
      <c r="CC66" s="860"/>
      <c r="CD66" s="860"/>
      <c r="CE66" s="860"/>
      <c r="CF66" s="860"/>
      <c r="CG66" s="865"/>
      <c r="CH66" s="862"/>
      <c r="CI66" s="863"/>
      <c r="CJ66" s="863"/>
      <c r="CK66" s="863"/>
      <c r="CL66" s="864"/>
      <c r="CM66" s="862"/>
      <c r="CN66" s="863"/>
      <c r="CO66" s="863"/>
      <c r="CP66" s="863"/>
      <c r="CQ66" s="864"/>
      <c r="CR66" s="862"/>
      <c r="CS66" s="863"/>
      <c r="CT66" s="863"/>
      <c r="CU66" s="863"/>
      <c r="CV66" s="864"/>
      <c r="CW66" s="862"/>
      <c r="CX66" s="863"/>
      <c r="CY66" s="863"/>
      <c r="CZ66" s="863"/>
      <c r="DA66" s="864"/>
      <c r="DB66" s="862"/>
      <c r="DC66" s="863"/>
      <c r="DD66" s="863"/>
      <c r="DE66" s="863"/>
      <c r="DF66" s="864"/>
      <c r="DG66" s="862"/>
      <c r="DH66" s="863"/>
      <c r="DI66" s="863"/>
      <c r="DJ66" s="863"/>
      <c r="DK66" s="864"/>
      <c r="DL66" s="862"/>
      <c r="DM66" s="863"/>
      <c r="DN66" s="863"/>
      <c r="DO66" s="863"/>
      <c r="DP66" s="864"/>
      <c r="DQ66" s="862"/>
      <c r="DR66" s="863"/>
      <c r="DS66" s="863"/>
      <c r="DT66" s="863"/>
      <c r="DU66" s="864"/>
      <c r="DV66" s="859"/>
      <c r="DW66" s="860"/>
      <c r="DX66" s="860"/>
      <c r="DY66" s="860"/>
      <c r="DZ66" s="861"/>
      <c r="EA66" s="218"/>
    </row>
    <row r="67" spans="1:131" ht="26.25" customHeight="1" thickBot="1" x14ac:dyDescent="0.2">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6"/>
      <c r="AG67" s="818"/>
      <c r="AH67" s="818"/>
      <c r="AI67" s="818"/>
      <c r="AJ67" s="857"/>
      <c r="AK67" s="858"/>
      <c r="AL67" s="731"/>
      <c r="AM67" s="731"/>
      <c r="AN67" s="731"/>
      <c r="AO67" s="732"/>
      <c r="AP67" s="736"/>
      <c r="AQ67" s="737"/>
      <c r="AR67" s="737"/>
      <c r="AS67" s="737"/>
      <c r="AT67" s="738"/>
      <c r="AU67" s="736"/>
      <c r="AV67" s="737"/>
      <c r="AW67" s="737"/>
      <c r="AX67" s="737"/>
      <c r="AY67" s="738"/>
      <c r="AZ67" s="736"/>
      <c r="BA67" s="737"/>
      <c r="BB67" s="737"/>
      <c r="BC67" s="737"/>
      <c r="BD67" s="742"/>
      <c r="BE67" s="229"/>
      <c r="BF67" s="229"/>
      <c r="BG67" s="229"/>
      <c r="BH67" s="229"/>
      <c r="BI67" s="229"/>
      <c r="BJ67" s="229"/>
      <c r="BK67" s="229"/>
      <c r="BL67" s="229"/>
      <c r="BM67" s="229"/>
      <c r="BN67" s="229"/>
      <c r="BO67" s="229"/>
      <c r="BP67" s="229"/>
      <c r="BQ67" s="226">
        <v>61</v>
      </c>
      <c r="BR67" s="231"/>
      <c r="BS67" s="859"/>
      <c r="BT67" s="860"/>
      <c r="BU67" s="860"/>
      <c r="BV67" s="860"/>
      <c r="BW67" s="860"/>
      <c r="BX67" s="860"/>
      <c r="BY67" s="860"/>
      <c r="BZ67" s="860"/>
      <c r="CA67" s="860"/>
      <c r="CB67" s="860"/>
      <c r="CC67" s="860"/>
      <c r="CD67" s="860"/>
      <c r="CE67" s="860"/>
      <c r="CF67" s="860"/>
      <c r="CG67" s="865"/>
      <c r="CH67" s="862"/>
      <c r="CI67" s="863"/>
      <c r="CJ67" s="863"/>
      <c r="CK67" s="863"/>
      <c r="CL67" s="864"/>
      <c r="CM67" s="862"/>
      <c r="CN67" s="863"/>
      <c r="CO67" s="863"/>
      <c r="CP67" s="863"/>
      <c r="CQ67" s="864"/>
      <c r="CR67" s="862"/>
      <c r="CS67" s="863"/>
      <c r="CT67" s="863"/>
      <c r="CU67" s="863"/>
      <c r="CV67" s="864"/>
      <c r="CW67" s="862"/>
      <c r="CX67" s="863"/>
      <c r="CY67" s="863"/>
      <c r="CZ67" s="863"/>
      <c r="DA67" s="864"/>
      <c r="DB67" s="862"/>
      <c r="DC67" s="863"/>
      <c r="DD67" s="863"/>
      <c r="DE67" s="863"/>
      <c r="DF67" s="864"/>
      <c r="DG67" s="862"/>
      <c r="DH67" s="863"/>
      <c r="DI67" s="863"/>
      <c r="DJ67" s="863"/>
      <c r="DK67" s="864"/>
      <c r="DL67" s="862"/>
      <c r="DM67" s="863"/>
      <c r="DN67" s="863"/>
      <c r="DO67" s="863"/>
      <c r="DP67" s="864"/>
      <c r="DQ67" s="862"/>
      <c r="DR67" s="863"/>
      <c r="DS67" s="863"/>
      <c r="DT67" s="863"/>
      <c r="DU67" s="864"/>
      <c r="DV67" s="859"/>
      <c r="DW67" s="860"/>
      <c r="DX67" s="860"/>
      <c r="DY67" s="860"/>
      <c r="DZ67" s="861"/>
      <c r="EA67" s="218"/>
    </row>
    <row r="68" spans="1:131" ht="26.25" customHeight="1" thickTop="1" x14ac:dyDescent="0.15">
      <c r="A68" s="224">
        <v>1</v>
      </c>
      <c r="B68" s="869" t="s">
        <v>553</v>
      </c>
      <c r="C68" s="870"/>
      <c r="D68" s="870"/>
      <c r="E68" s="870"/>
      <c r="F68" s="870"/>
      <c r="G68" s="870"/>
      <c r="H68" s="870"/>
      <c r="I68" s="870"/>
      <c r="J68" s="870"/>
      <c r="K68" s="870"/>
      <c r="L68" s="870"/>
      <c r="M68" s="870"/>
      <c r="N68" s="870"/>
      <c r="O68" s="870"/>
      <c r="P68" s="871"/>
      <c r="Q68" s="872">
        <v>724075</v>
      </c>
      <c r="R68" s="866"/>
      <c r="S68" s="866"/>
      <c r="T68" s="866"/>
      <c r="U68" s="866"/>
      <c r="V68" s="866">
        <v>724062</v>
      </c>
      <c r="W68" s="866"/>
      <c r="X68" s="866"/>
      <c r="Y68" s="866"/>
      <c r="Z68" s="866"/>
      <c r="AA68" s="866">
        <v>13</v>
      </c>
      <c r="AB68" s="866"/>
      <c r="AC68" s="866"/>
      <c r="AD68" s="866"/>
      <c r="AE68" s="866"/>
      <c r="AF68" s="866">
        <v>13</v>
      </c>
      <c r="AG68" s="866"/>
      <c r="AH68" s="866"/>
      <c r="AI68" s="866"/>
      <c r="AJ68" s="866"/>
      <c r="AK68" s="866"/>
      <c r="AL68" s="866"/>
      <c r="AM68" s="866"/>
      <c r="AN68" s="866"/>
      <c r="AO68" s="866"/>
      <c r="AP68" s="866">
        <v>0</v>
      </c>
      <c r="AQ68" s="866"/>
      <c r="AR68" s="866"/>
      <c r="AS68" s="866"/>
      <c r="AT68" s="866"/>
      <c r="AU68" s="866"/>
      <c r="AV68" s="866"/>
      <c r="AW68" s="866"/>
      <c r="AX68" s="866"/>
      <c r="AY68" s="866"/>
      <c r="AZ68" s="867"/>
      <c r="BA68" s="867"/>
      <c r="BB68" s="867"/>
      <c r="BC68" s="867"/>
      <c r="BD68" s="868"/>
      <c r="BE68" s="229"/>
      <c r="BF68" s="229"/>
      <c r="BG68" s="229"/>
      <c r="BH68" s="229"/>
      <c r="BI68" s="229"/>
      <c r="BJ68" s="229"/>
      <c r="BK68" s="229"/>
      <c r="BL68" s="229"/>
      <c r="BM68" s="229"/>
      <c r="BN68" s="229"/>
      <c r="BO68" s="229"/>
      <c r="BP68" s="229"/>
      <c r="BQ68" s="226">
        <v>62</v>
      </c>
      <c r="BR68" s="231"/>
      <c r="BS68" s="859"/>
      <c r="BT68" s="860"/>
      <c r="BU68" s="860"/>
      <c r="BV68" s="860"/>
      <c r="BW68" s="860"/>
      <c r="BX68" s="860"/>
      <c r="BY68" s="860"/>
      <c r="BZ68" s="860"/>
      <c r="CA68" s="860"/>
      <c r="CB68" s="860"/>
      <c r="CC68" s="860"/>
      <c r="CD68" s="860"/>
      <c r="CE68" s="860"/>
      <c r="CF68" s="860"/>
      <c r="CG68" s="865"/>
      <c r="CH68" s="862"/>
      <c r="CI68" s="863"/>
      <c r="CJ68" s="863"/>
      <c r="CK68" s="863"/>
      <c r="CL68" s="864"/>
      <c r="CM68" s="862"/>
      <c r="CN68" s="863"/>
      <c r="CO68" s="863"/>
      <c r="CP68" s="863"/>
      <c r="CQ68" s="864"/>
      <c r="CR68" s="862"/>
      <c r="CS68" s="863"/>
      <c r="CT68" s="863"/>
      <c r="CU68" s="863"/>
      <c r="CV68" s="864"/>
      <c r="CW68" s="862"/>
      <c r="CX68" s="863"/>
      <c r="CY68" s="863"/>
      <c r="CZ68" s="863"/>
      <c r="DA68" s="864"/>
      <c r="DB68" s="862"/>
      <c r="DC68" s="863"/>
      <c r="DD68" s="863"/>
      <c r="DE68" s="863"/>
      <c r="DF68" s="864"/>
      <c r="DG68" s="862"/>
      <c r="DH68" s="863"/>
      <c r="DI68" s="863"/>
      <c r="DJ68" s="863"/>
      <c r="DK68" s="864"/>
      <c r="DL68" s="862"/>
      <c r="DM68" s="863"/>
      <c r="DN68" s="863"/>
      <c r="DO68" s="863"/>
      <c r="DP68" s="864"/>
      <c r="DQ68" s="862"/>
      <c r="DR68" s="863"/>
      <c r="DS68" s="863"/>
      <c r="DT68" s="863"/>
      <c r="DU68" s="864"/>
      <c r="DV68" s="859"/>
      <c r="DW68" s="860"/>
      <c r="DX68" s="860"/>
      <c r="DY68" s="860"/>
      <c r="DZ68" s="861"/>
      <c r="EA68" s="218"/>
    </row>
    <row r="69" spans="1:131" ht="26.25" customHeight="1" x14ac:dyDescent="0.15">
      <c r="A69" s="226">
        <v>2</v>
      </c>
      <c r="B69" s="873" t="s">
        <v>554</v>
      </c>
      <c r="C69" s="874"/>
      <c r="D69" s="874"/>
      <c r="E69" s="874"/>
      <c r="F69" s="874"/>
      <c r="G69" s="874"/>
      <c r="H69" s="874"/>
      <c r="I69" s="874"/>
      <c r="J69" s="874"/>
      <c r="K69" s="874"/>
      <c r="L69" s="874"/>
      <c r="M69" s="874"/>
      <c r="N69" s="874"/>
      <c r="O69" s="874"/>
      <c r="P69" s="875"/>
      <c r="Q69" s="876">
        <v>152763</v>
      </c>
      <c r="R69" s="830"/>
      <c r="S69" s="830"/>
      <c r="T69" s="830"/>
      <c r="U69" s="830"/>
      <c r="V69" s="830">
        <v>139676</v>
      </c>
      <c r="W69" s="830"/>
      <c r="X69" s="830"/>
      <c r="Y69" s="830"/>
      <c r="Z69" s="830"/>
      <c r="AA69" s="830">
        <v>13087</v>
      </c>
      <c r="AB69" s="830"/>
      <c r="AC69" s="830"/>
      <c r="AD69" s="830"/>
      <c r="AE69" s="830"/>
      <c r="AF69" s="830">
        <v>13087</v>
      </c>
      <c r="AG69" s="830"/>
      <c r="AH69" s="830"/>
      <c r="AI69" s="830"/>
      <c r="AJ69" s="830"/>
      <c r="AK69" s="830"/>
      <c r="AL69" s="830"/>
      <c r="AM69" s="830"/>
      <c r="AN69" s="830"/>
      <c r="AO69" s="830"/>
      <c r="AP69" s="830">
        <v>0</v>
      </c>
      <c r="AQ69" s="830"/>
      <c r="AR69" s="830"/>
      <c r="AS69" s="830"/>
      <c r="AT69" s="830"/>
      <c r="AU69" s="830"/>
      <c r="AV69" s="830"/>
      <c r="AW69" s="830"/>
      <c r="AX69" s="830"/>
      <c r="AY69" s="830"/>
      <c r="AZ69" s="832"/>
      <c r="BA69" s="832"/>
      <c r="BB69" s="832"/>
      <c r="BC69" s="832"/>
      <c r="BD69" s="833"/>
      <c r="BE69" s="229"/>
      <c r="BF69" s="229"/>
      <c r="BG69" s="229"/>
      <c r="BH69" s="229"/>
      <c r="BI69" s="229"/>
      <c r="BJ69" s="229"/>
      <c r="BK69" s="229"/>
      <c r="BL69" s="229"/>
      <c r="BM69" s="229"/>
      <c r="BN69" s="229"/>
      <c r="BO69" s="229"/>
      <c r="BP69" s="229"/>
      <c r="BQ69" s="226">
        <v>63</v>
      </c>
      <c r="BR69" s="231"/>
      <c r="BS69" s="859"/>
      <c r="BT69" s="860"/>
      <c r="BU69" s="860"/>
      <c r="BV69" s="860"/>
      <c r="BW69" s="860"/>
      <c r="BX69" s="860"/>
      <c r="BY69" s="860"/>
      <c r="BZ69" s="860"/>
      <c r="CA69" s="860"/>
      <c r="CB69" s="860"/>
      <c r="CC69" s="860"/>
      <c r="CD69" s="860"/>
      <c r="CE69" s="860"/>
      <c r="CF69" s="860"/>
      <c r="CG69" s="865"/>
      <c r="CH69" s="862"/>
      <c r="CI69" s="863"/>
      <c r="CJ69" s="863"/>
      <c r="CK69" s="863"/>
      <c r="CL69" s="864"/>
      <c r="CM69" s="862"/>
      <c r="CN69" s="863"/>
      <c r="CO69" s="863"/>
      <c r="CP69" s="863"/>
      <c r="CQ69" s="864"/>
      <c r="CR69" s="862"/>
      <c r="CS69" s="863"/>
      <c r="CT69" s="863"/>
      <c r="CU69" s="863"/>
      <c r="CV69" s="864"/>
      <c r="CW69" s="862"/>
      <c r="CX69" s="863"/>
      <c r="CY69" s="863"/>
      <c r="CZ69" s="863"/>
      <c r="DA69" s="864"/>
      <c r="DB69" s="862"/>
      <c r="DC69" s="863"/>
      <c r="DD69" s="863"/>
      <c r="DE69" s="863"/>
      <c r="DF69" s="864"/>
      <c r="DG69" s="862"/>
      <c r="DH69" s="863"/>
      <c r="DI69" s="863"/>
      <c r="DJ69" s="863"/>
      <c r="DK69" s="864"/>
      <c r="DL69" s="862"/>
      <c r="DM69" s="863"/>
      <c r="DN69" s="863"/>
      <c r="DO69" s="863"/>
      <c r="DP69" s="864"/>
      <c r="DQ69" s="862"/>
      <c r="DR69" s="863"/>
      <c r="DS69" s="863"/>
      <c r="DT69" s="863"/>
      <c r="DU69" s="864"/>
      <c r="DV69" s="859"/>
      <c r="DW69" s="860"/>
      <c r="DX69" s="860"/>
      <c r="DY69" s="860"/>
      <c r="DZ69" s="861"/>
      <c r="EA69" s="218"/>
    </row>
    <row r="70" spans="1:131" ht="26.25" customHeight="1" x14ac:dyDescent="0.15">
      <c r="A70" s="226">
        <v>3</v>
      </c>
      <c r="B70" s="873" t="s">
        <v>555</v>
      </c>
      <c r="C70" s="874"/>
      <c r="D70" s="874"/>
      <c r="E70" s="874"/>
      <c r="F70" s="874"/>
      <c r="G70" s="874"/>
      <c r="H70" s="874"/>
      <c r="I70" s="874"/>
      <c r="J70" s="874"/>
      <c r="K70" s="874"/>
      <c r="L70" s="874"/>
      <c r="M70" s="874"/>
      <c r="N70" s="874"/>
      <c r="O70" s="874"/>
      <c r="P70" s="875"/>
      <c r="Q70" s="876">
        <v>2003211</v>
      </c>
      <c r="R70" s="830"/>
      <c r="S70" s="830"/>
      <c r="T70" s="830"/>
      <c r="U70" s="830"/>
      <c r="V70" s="830">
        <v>1977116</v>
      </c>
      <c r="W70" s="830"/>
      <c r="X70" s="830"/>
      <c r="Y70" s="830"/>
      <c r="Z70" s="830"/>
      <c r="AA70" s="830">
        <v>26095</v>
      </c>
      <c r="AB70" s="830"/>
      <c r="AC70" s="830"/>
      <c r="AD70" s="830"/>
      <c r="AE70" s="830"/>
      <c r="AF70" s="830">
        <v>26095</v>
      </c>
      <c r="AG70" s="830"/>
      <c r="AH70" s="830"/>
      <c r="AI70" s="830"/>
      <c r="AJ70" s="830"/>
      <c r="AK70" s="830"/>
      <c r="AL70" s="830"/>
      <c r="AM70" s="830"/>
      <c r="AN70" s="830"/>
      <c r="AO70" s="830"/>
      <c r="AP70" s="830">
        <v>3643</v>
      </c>
      <c r="AQ70" s="830"/>
      <c r="AR70" s="830"/>
      <c r="AS70" s="830"/>
      <c r="AT70" s="830"/>
      <c r="AU70" s="830"/>
      <c r="AV70" s="830"/>
      <c r="AW70" s="830"/>
      <c r="AX70" s="830"/>
      <c r="AY70" s="830"/>
      <c r="AZ70" s="832"/>
      <c r="BA70" s="832"/>
      <c r="BB70" s="832"/>
      <c r="BC70" s="832"/>
      <c r="BD70" s="833"/>
      <c r="BE70" s="229"/>
      <c r="BF70" s="229"/>
      <c r="BG70" s="229"/>
      <c r="BH70" s="229"/>
      <c r="BI70" s="229"/>
      <c r="BJ70" s="229"/>
      <c r="BK70" s="229"/>
      <c r="BL70" s="229"/>
      <c r="BM70" s="229"/>
      <c r="BN70" s="229"/>
      <c r="BO70" s="229"/>
      <c r="BP70" s="229"/>
      <c r="BQ70" s="226">
        <v>64</v>
      </c>
      <c r="BR70" s="231"/>
      <c r="BS70" s="859"/>
      <c r="BT70" s="860"/>
      <c r="BU70" s="860"/>
      <c r="BV70" s="860"/>
      <c r="BW70" s="860"/>
      <c r="BX70" s="860"/>
      <c r="BY70" s="860"/>
      <c r="BZ70" s="860"/>
      <c r="CA70" s="860"/>
      <c r="CB70" s="860"/>
      <c r="CC70" s="860"/>
      <c r="CD70" s="860"/>
      <c r="CE70" s="860"/>
      <c r="CF70" s="860"/>
      <c r="CG70" s="865"/>
      <c r="CH70" s="862"/>
      <c r="CI70" s="863"/>
      <c r="CJ70" s="863"/>
      <c r="CK70" s="863"/>
      <c r="CL70" s="864"/>
      <c r="CM70" s="862"/>
      <c r="CN70" s="863"/>
      <c r="CO70" s="863"/>
      <c r="CP70" s="863"/>
      <c r="CQ70" s="864"/>
      <c r="CR70" s="862"/>
      <c r="CS70" s="863"/>
      <c r="CT70" s="863"/>
      <c r="CU70" s="863"/>
      <c r="CV70" s="864"/>
      <c r="CW70" s="862"/>
      <c r="CX70" s="863"/>
      <c r="CY70" s="863"/>
      <c r="CZ70" s="863"/>
      <c r="DA70" s="864"/>
      <c r="DB70" s="862"/>
      <c r="DC70" s="863"/>
      <c r="DD70" s="863"/>
      <c r="DE70" s="863"/>
      <c r="DF70" s="864"/>
      <c r="DG70" s="862"/>
      <c r="DH70" s="863"/>
      <c r="DI70" s="863"/>
      <c r="DJ70" s="863"/>
      <c r="DK70" s="864"/>
      <c r="DL70" s="862"/>
      <c r="DM70" s="863"/>
      <c r="DN70" s="863"/>
      <c r="DO70" s="863"/>
      <c r="DP70" s="864"/>
      <c r="DQ70" s="862"/>
      <c r="DR70" s="863"/>
      <c r="DS70" s="863"/>
      <c r="DT70" s="863"/>
      <c r="DU70" s="864"/>
      <c r="DV70" s="859"/>
      <c r="DW70" s="860"/>
      <c r="DX70" s="860"/>
      <c r="DY70" s="860"/>
      <c r="DZ70" s="861"/>
      <c r="EA70" s="218"/>
    </row>
    <row r="71" spans="1:131" ht="26.25" customHeight="1" x14ac:dyDescent="0.15">
      <c r="A71" s="226">
        <v>4</v>
      </c>
      <c r="B71" s="873" t="s">
        <v>556</v>
      </c>
      <c r="C71" s="874"/>
      <c r="D71" s="874"/>
      <c r="E71" s="874"/>
      <c r="F71" s="874"/>
      <c r="G71" s="874"/>
      <c r="H71" s="874"/>
      <c r="I71" s="874"/>
      <c r="J71" s="874"/>
      <c r="K71" s="874"/>
      <c r="L71" s="874"/>
      <c r="M71" s="874"/>
      <c r="N71" s="874"/>
      <c r="O71" s="874"/>
      <c r="P71" s="875"/>
      <c r="Q71" s="876">
        <v>44064</v>
      </c>
      <c r="R71" s="830"/>
      <c r="S71" s="830"/>
      <c r="T71" s="830"/>
      <c r="U71" s="830"/>
      <c r="V71" s="830">
        <v>40414</v>
      </c>
      <c r="W71" s="830"/>
      <c r="X71" s="830"/>
      <c r="Y71" s="830"/>
      <c r="Z71" s="830"/>
      <c r="AA71" s="830">
        <v>3650</v>
      </c>
      <c r="AB71" s="830"/>
      <c r="AC71" s="830"/>
      <c r="AD71" s="830"/>
      <c r="AE71" s="830"/>
      <c r="AF71" s="830">
        <v>3650</v>
      </c>
      <c r="AG71" s="830"/>
      <c r="AH71" s="830"/>
      <c r="AI71" s="830"/>
      <c r="AJ71" s="830"/>
      <c r="AK71" s="830"/>
      <c r="AL71" s="830"/>
      <c r="AM71" s="830"/>
      <c r="AN71" s="830"/>
      <c r="AO71" s="830"/>
      <c r="AP71" s="830">
        <v>0</v>
      </c>
      <c r="AQ71" s="830"/>
      <c r="AR71" s="830"/>
      <c r="AS71" s="830"/>
      <c r="AT71" s="830"/>
      <c r="AU71" s="830"/>
      <c r="AV71" s="830"/>
      <c r="AW71" s="830"/>
      <c r="AX71" s="830"/>
      <c r="AY71" s="830"/>
      <c r="AZ71" s="832"/>
      <c r="BA71" s="832"/>
      <c r="BB71" s="832"/>
      <c r="BC71" s="832"/>
      <c r="BD71" s="833"/>
      <c r="BE71" s="229"/>
      <c r="BF71" s="229"/>
      <c r="BG71" s="229"/>
      <c r="BH71" s="229"/>
      <c r="BI71" s="229"/>
      <c r="BJ71" s="229"/>
      <c r="BK71" s="229"/>
      <c r="BL71" s="229"/>
      <c r="BM71" s="229"/>
      <c r="BN71" s="229"/>
      <c r="BO71" s="229"/>
      <c r="BP71" s="229"/>
      <c r="BQ71" s="226">
        <v>65</v>
      </c>
      <c r="BR71" s="231"/>
      <c r="BS71" s="859"/>
      <c r="BT71" s="860"/>
      <c r="BU71" s="860"/>
      <c r="BV71" s="860"/>
      <c r="BW71" s="860"/>
      <c r="BX71" s="860"/>
      <c r="BY71" s="860"/>
      <c r="BZ71" s="860"/>
      <c r="CA71" s="860"/>
      <c r="CB71" s="860"/>
      <c r="CC71" s="860"/>
      <c r="CD71" s="860"/>
      <c r="CE71" s="860"/>
      <c r="CF71" s="860"/>
      <c r="CG71" s="865"/>
      <c r="CH71" s="862"/>
      <c r="CI71" s="863"/>
      <c r="CJ71" s="863"/>
      <c r="CK71" s="863"/>
      <c r="CL71" s="864"/>
      <c r="CM71" s="862"/>
      <c r="CN71" s="863"/>
      <c r="CO71" s="863"/>
      <c r="CP71" s="863"/>
      <c r="CQ71" s="864"/>
      <c r="CR71" s="862"/>
      <c r="CS71" s="863"/>
      <c r="CT71" s="863"/>
      <c r="CU71" s="863"/>
      <c r="CV71" s="864"/>
      <c r="CW71" s="862"/>
      <c r="CX71" s="863"/>
      <c r="CY71" s="863"/>
      <c r="CZ71" s="863"/>
      <c r="DA71" s="864"/>
      <c r="DB71" s="862"/>
      <c r="DC71" s="863"/>
      <c r="DD71" s="863"/>
      <c r="DE71" s="863"/>
      <c r="DF71" s="864"/>
      <c r="DG71" s="862"/>
      <c r="DH71" s="863"/>
      <c r="DI71" s="863"/>
      <c r="DJ71" s="863"/>
      <c r="DK71" s="864"/>
      <c r="DL71" s="862"/>
      <c r="DM71" s="863"/>
      <c r="DN71" s="863"/>
      <c r="DO71" s="863"/>
      <c r="DP71" s="864"/>
      <c r="DQ71" s="862"/>
      <c r="DR71" s="863"/>
      <c r="DS71" s="863"/>
      <c r="DT71" s="863"/>
      <c r="DU71" s="864"/>
      <c r="DV71" s="859"/>
      <c r="DW71" s="860"/>
      <c r="DX71" s="860"/>
      <c r="DY71" s="860"/>
      <c r="DZ71" s="861"/>
      <c r="EA71" s="218"/>
    </row>
    <row r="72" spans="1:131" ht="26.25" customHeight="1" x14ac:dyDescent="0.15">
      <c r="A72" s="226">
        <v>5</v>
      </c>
      <c r="B72" s="873"/>
      <c r="C72" s="874"/>
      <c r="D72" s="874"/>
      <c r="E72" s="874"/>
      <c r="F72" s="874"/>
      <c r="G72" s="874"/>
      <c r="H72" s="874"/>
      <c r="I72" s="874"/>
      <c r="J72" s="874"/>
      <c r="K72" s="874"/>
      <c r="L72" s="874"/>
      <c r="M72" s="874"/>
      <c r="N72" s="874"/>
      <c r="O72" s="874"/>
      <c r="P72" s="875"/>
      <c r="Q72" s="876"/>
      <c r="R72" s="830"/>
      <c r="S72" s="830"/>
      <c r="T72" s="830"/>
      <c r="U72" s="830"/>
      <c r="V72" s="830"/>
      <c r="W72" s="830"/>
      <c r="X72" s="830"/>
      <c r="Y72" s="830"/>
      <c r="Z72" s="830"/>
      <c r="AA72" s="830"/>
      <c r="AB72" s="830"/>
      <c r="AC72" s="830"/>
      <c r="AD72" s="830"/>
      <c r="AE72" s="830"/>
      <c r="AF72" s="830"/>
      <c r="AG72" s="830"/>
      <c r="AH72" s="830"/>
      <c r="AI72" s="830"/>
      <c r="AJ72" s="830"/>
      <c r="AK72" s="830"/>
      <c r="AL72" s="830"/>
      <c r="AM72" s="830"/>
      <c r="AN72" s="830"/>
      <c r="AO72" s="830"/>
      <c r="AP72" s="830"/>
      <c r="AQ72" s="830"/>
      <c r="AR72" s="830"/>
      <c r="AS72" s="830"/>
      <c r="AT72" s="830"/>
      <c r="AU72" s="830"/>
      <c r="AV72" s="830"/>
      <c r="AW72" s="830"/>
      <c r="AX72" s="830"/>
      <c r="AY72" s="830"/>
      <c r="AZ72" s="832"/>
      <c r="BA72" s="832"/>
      <c r="BB72" s="832"/>
      <c r="BC72" s="832"/>
      <c r="BD72" s="833"/>
      <c r="BE72" s="229"/>
      <c r="BF72" s="229"/>
      <c r="BG72" s="229"/>
      <c r="BH72" s="229"/>
      <c r="BI72" s="229"/>
      <c r="BJ72" s="229"/>
      <c r="BK72" s="229"/>
      <c r="BL72" s="229"/>
      <c r="BM72" s="229"/>
      <c r="BN72" s="229"/>
      <c r="BO72" s="229"/>
      <c r="BP72" s="229"/>
      <c r="BQ72" s="226">
        <v>66</v>
      </c>
      <c r="BR72" s="231"/>
      <c r="BS72" s="859"/>
      <c r="BT72" s="860"/>
      <c r="BU72" s="860"/>
      <c r="BV72" s="860"/>
      <c r="BW72" s="860"/>
      <c r="BX72" s="860"/>
      <c r="BY72" s="860"/>
      <c r="BZ72" s="860"/>
      <c r="CA72" s="860"/>
      <c r="CB72" s="860"/>
      <c r="CC72" s="860"/>
      <c r="CD72" s="860"/>
      <c r="CE72" s="860"/>
      <c r="CF72" s="860"/>
      <c r="CG72" s="865"/>
      <c r="CH72" s="862"/>
      <c r="CI72" s="863"/>
      <c r="CJ72" s="863"/>
      <c r="CK72" s="863"/>
      <c r="CL72" s="864"/>
      <c r="CM72" s="862"/>
      <c r="CN72" s="863"/>
      <c r="CO72" s="863"/>
      <c r="CP72" s="863"/>
      <c r="CQ72" s="864"/>
      <c r="CR72" s="862"/>
      <c r="CS72" s="863"/>
      <c r="CT72" s="863"/>
      <c r="CU72" s="863"/>
      <c r="CV72" s="864"/>
      <c r="CW72" s="862"/>
      <c r="CX72" s="863"/>
      <c r="CY72" s="863"/>
      <c r="CZ72" s="863"/>
      <c r="DA72" s="864"/>
      <c r="DB72" s="862"/>
      <c r="DC72" s="863"/>
      <c r="DD72" s="863"/>
      <c r="DE72" s="863"/>
      <c r="DF72" s="864"/>
      <c r="DG72" s="862"/>
      <c r="DH72" s="863"/>
      <c r="DI72" s="863"/>
      <c r="DJ72" s="863"/>
      <c r="DK72" s="864"/>
      <c r="DL72" s="862"/>
      <c r="DM72" s="863"/>
      <c r="DN72" s="863"/>
      <c r="DO72" s="863"/>
      <c r="DP72" s="864"/>
      <c r="DQ72" s="862"/>
      <c r="DR72" s="863"/>
      <c r="DS72" s="863"/>
      <c r="DT72" s="863"/>
      <c r="DU72" s="864"/>
      <c r="DV72" s="859"/>
      <c r="DW72" s="860"/>
      <c r="DX72" s="860"/>
      <c r="DY72" s="860"/>
      <c r="DZ72" s="861"/>
      <c r="EA72" s="218"/>
    </row>
    <row r="73" spans="1:131" ht="26.25" customHeight="1" x14ac:dyDescent="0.15">
      <c r="A73" s="226">
        <v>6</v>
      </c>
      <c r="B73" s="873"/>
      <c r="C73" s="874"/>
      <c r="D73" s="874"/>
      <c r="E73" s="874"/>
      <c r="F73" s="874"/>
      <c r="G73" s="874"/>
      <c r="H73" s="874"/>
      <c r="I73" s="874"/>
      <c r="J73" s="874"/>
      <c r="K73" s="874"/>
      <c r="L73" s="874"/>
      <c r="M73" s="874"/>
      <c r="N73" s="874"/>
      <c r="O73" s="874"/>
      <c r="P73" s="875"/>
      <c r="Q73" s="876"/>
      <c r="R73" s="830"/>
      <c r="S73" s="830"/>
      <c r="T73" s="830"/>
      <c r="U73" s="830"/>
      <c r="V73" s="830"/>
      <c r="W73" s="830"/>
      <c r="X73" s="830"/>
      <c r="Y73" s="830"/>
      <c r="Z73" s="830"/>
      <c r="AA73" s="830"/>
      <c r="AB73" s="830"/>
      <c r="AC73" s="830"/>
      <c r="AD73" s="830"/>
      <c r="AE73" s="830"/>
      <c r="AF73" s="830"/>
      <c r="AG73" s="830"/>
      <c r="AH73" s="830"/>
      <c r="AI73" s="830"/>
      <c r="AJ73" s="830"/>
      <c r="AK73" s="830"/>
      <c r="AL73" s="830"/>
      <c r="AM73" s="830"/>
      <c r="AN73" s="830"/>
      <c r="AO73" s="830"/>
      <c r="AP73" s="830"/>
      <c r="AQ73" s="830"/>
      <c r="AR73" s="830"/>
      <c r="AS73" s="830"/>
      <c r="AT73" s="830"/>
      <c r="AU73" s="830"/>
      <c r="AV73" s="830"/>
      <c r="AW73" s="830"/>
      <c r="AX73" s="830"/>
      <c r="AY73" s="830"/>
      <c r="AZ73" s="832"/>
      <c r="BA73" s="832"/>
      <c r="BB73" s="832"/>
      <c r="BC73" s="832"/>
      <c r="BD73" s="833"/>
      <c r="BE73" s="229"/>
      <c r="BF73" s="229"/>
      <c r="BG73" s="229"/>
      <c r="BH73" s="229"/>
      <c r="BI73" s="229"/>
      <c r="BJ73" s="229"/>
      <c r="BK73" s="229"/>
      <c r="BL73" s="229"/>
      <c r="BM73" s="229"/>
      <c r="BN73" s="229"/>
      <c r="BO73" s="229"/>
      <c r="BP73" s="229"/>
      <c r="BQ73" s="226">
        <v>67</v>
      </c>
      <c r="BR73" s="231"/>
      <c r="BS73" s="859"/>
      <c r="BT73" s="860"/>
      <c r="BU73" s="860"/>
      <c r="BV73" s="860"/>
      <c r="BW73" s="860"/>
      <c r="BX73" s="860"/>
      <c r="BY73" s="860"/>
      <c r="BZ73" s="860"/>
      <c r="CA73" s="860"/>
      <c r="CB73" s="860"/>
      <c r="CC73" s="860"/>
      <c r="CD73" s="860"/>
      <c r="CE73" s="860"/>
      <c r="CF73" s="860"/>
      <c r="CG73" s="865"/>
      <c r="CH73" s="862"/>
      <c r="CI73" s="863"/>
      <c r="CJ73" s="863"/>
      <c r="CK73" s="863"/>
      <c r="CL73" s="864"/>
      <c r="CM73" s="862"/>
      <c r="CN73" s="863"/>
      <c r="CO73" s="863"/>
      <c r="CP73" s="863"/>
      <c r="CQ73" s="864"/>
      <c r="CR73" s="862"/>
      <c r="CS73" s="863"/>
      <c r="CT73" s="863"/>
      <c r="CU73" s="863"/>
      <c r="CV73" s="864"/>
      <c r="CW73" s="862"/>
      <c r="CX73" s="863"/>
      <c r="CY73" s="863"/>
      <c r="CZ73" s="863"/>
      <c r="DA73" s="864"/>
      <c r="DB73" s="862"/>
      <c r="DC73" s="863"/>
      <c r="DD73" s="863"/>
      <c r="DE73" s="863"/>
      <c r="DF73" s="864"/>
      <c r="DG73" s="862"/>
      <c r="DH73" s="863"/>
      <c r="DI73" s="863"/>
      <c r="DJ73" s="863"/>
      <c r="DK73" s="864"/>
      <c r="DL73" s="862"/>
      <c r="DM73" s="863"/>
      <c r="DN73" s="863"/>
      <c r="DO73" s="863"/>
      <c r="DP73" s="864"/>
      <c r="DQ73" s="862"/>
      <c r="DR73" s="863"/>
      <c r="DS73" s="863"/>
      <c r="DT73" s="863"/>
      <c r="DU73" s="864"/>
      <c r="DV73" s="859"/>
      <c r="DW73" s="860"/>
      <c r="DX73" s="860"/>
      <c r="DY73" s="860"/>
      <c r="DZ73" s="861"/>
      <c r="EA73" s="218"/>
    </row>
    <row r="74" spans="1:131" ht="26.25" customHeight="1" x14ac:dyDescent="0.15">
      <c r="A74" s="226">
        <v>7</v>
      </c>
      <c r="B74" s="873"/>
      <c r="C74" s="874"/>
      <c r="D74" s="874"/>
      <c r="E74" s="874"/>
      <c r="F74" s="874"/>
      <c r="G74" s="874"/>
      <c r="H74" s="874"/>
      <c r="I74" s="874"/>
      <c r="J74" s="874"/>
      <c r="K74" s="874"/>
      <c r="L74" s="874"/>
      <c r="M74" s="874"/>
      <c r="N74" s="874"/>
      <c r="O74" s="874"/>
      <c r="P74" s="875"/>
      <c r="Q74" s="876"/>
      <c r="R74" s="830"/>
      <c r="S74" s="830"/>
      <c r="T74" s="830"/>
      <c r="U74" s="830"/>
      <c r="V74" s="830"/>
      <c r="W74" s="830"/>
      <c r="X74" s="830"/>
      <c r="Y74" s="830"/>
      <c r="Z74" s="830"/>
      <c r="AA74" s="830"/>
      <c r="AB74" s="830"/>
      <c r="AC74" s="830"/>
      <c r="AD74" s="830"/>
      <c r="AE74" s="830"/>
      <c r="AF74" s="830"/>
      <c r="AG74" s="830"/>
      <c r="AH74" s="830"/>
      <c r="AI74" s="830"/>
      <c r="AJ74" s="830"/>
      <c r="AK74" s="830"/>
      <c r="AL74" s="830"/>
      <c r="AM74" s="830"/>
      <c r="AN74" s="830"/>
      <c r="AO74" s="830"/>
      <c r="AP74" s="830"/>
      <c r="AQ74" s="830"/>
      <c r="AR74" s="830"/>
      <c r="AS74" s="830"/>
      <c r="AT74" s="830"/>
      <c r="AU74" s="830"/>
      <c r="AV74" s="830"/>
      <c r="AW74" s="830"/>
      <c r="AX74" s="830"/>
      <c r="AY74" s="830"/>
      <c r="AZ74" s="832"/>
      <c r="BA74" s="832"/>
      <c r="BB74" s="832"/>
      <c r="BC74" s="832"/>
      <c r="BD74" s="833"/>
      <c r="BE74" s="229"/>
      <c r="BF74" s="229"/>
      <c r="BG74" s="229"/>
      <c r="BH74" s="229"/>
      <c r="BI74" s="229"/>
      <c r="BJ74" s="229"/>
      <c r="BK74" s="229"/>
      <c r="BL74" s="229"/>
      <c r="BM74" s="229"/>
      <c r="BN74" s="229"/>
      <c r="BO74" s="229"/>
      <c r="BP74" s="229"/>
      <c r="BQ74" s="226">
        <v>68</v>
      </c>
      <c r="BR74" s="231"/>
      <c r="BS74" s="859"/>
      <c r="BT74" s="860"/>
      <c r="BU74" s="860"/>
      <c r="BV74" s="860"/>
      <c r="BW74" s="860"/>
      <c r="BX74" s="860"/>
      <c r="BY74" s="860"/>
      <c r="BZ74" s="860"/>
      <c r="CA74" s="860"/>
      <c r="CB74" s="860"/>
      <c r="CC74" s="860"/>
      <c r="CD74" s="860"/>
      <c r="CE74" s="860"/>
      <c r="CF74" s="860"/>
      <c r="CG74" s="865"/>
      <c r="CH74" s="862"/>
      <c r="CI74" s="863"/>
      <c r="CJ74" s="863"/>
      <c r="CK74" s="863"/>
      <c r="CL74" s="864"/>
      <c r="CM74" s="862"/>
      <c r="CN74" s="863"/>
      <c r="CO74" s="863"/>
      <c r="CP74" s="863"/>
      <c r="CQ74" s="864"/>
      <c r="CR74" s="862"/>
      <c r="CS74" s="863"/>
      <c r="CT74" s="863"/>
      <c r="CU74" s="863"/>
      <c r="CV74" s="864"/>
      <c r="CW74" s="862"/>
      <c r="CX74" s="863"/>
      <c r="CY74" s="863"/>
      <c r="CZ74" s="863"/>
      <c r="DA74" s="864"/>
      <c r="DB74" s="862"/>
      <c r="DC74" s="863"/>
      <c r="DD74" s="863"/>
      <c r="DE74" s="863"/>
      <c r="DF74" s="864"/>
      <c r="DG74" s="862"/>
      <c r="DH74" s="863"/>
      <c r="DI74" s="863"/>
      <c r="DJ74" s="863"/>
      <c r="DK74" s="864"/>
      <c r="DL74" s="862"/>
      <c r="DM74" s="863"/>
      <c r="DN74" s="863"/>
      <c r="DO74" s="863"/>
      <c r="DP74" s="864"/>
      <c r="DQ74" s="862"/>
      <c r="DR74" s="863"/>
      <c r="DS74" s="863"/>
      <c r="DT74" s="863"/>
      <c r="DU74" s="864"/>
      <c r="DV74" s="859"/>
      <c r="DW74" s="860"/>
      <c r="DX74" s="860"/>
      <c r="DY74" s="860"/>
      <c r="DZ74" s="861"/>
      <c r="EA74" s="218"/>
    </row>
    <row r="75" spans="1:131" ht="26.25" customHeight="1" x14ac:dyDescent="0.15">
      <c r="A75" s="226">
        <v>8</v>
      </c>
      <c r="B75" s="873"/>
      <c r="C75" s="874"/>
      <c r="D75" s="874"/>
      <c r="E75" s="874"/>
      <c r="F75" s="874"/>
      <c r="G75" s="874"/>
      <c r="H75" s="874"/>
      <c r="I75" s="874"/>
      <c r="J75" s="874"/>
      <c r="K75" s="874"/>
      <c r="L75" s="874"/>
      <c r="M75" s="874"/>
      <c r="N75" s="874"/>
      <c r="O75" s="874"/>
      <c r="P75" s="875"/>
      <c r="Q75" s="877"/>
      <c r="R75" s="878"/>
      <c r="S75" s="878"/>
      <c r="T75" s="878"/>
      <c r="U75" s="834"/>
      <c r="V75" s="879"/>
      <c r="W75" s="878"/>
      <c r="X75" s="878"/>
      <c r="Y75" s="878"/>
      <c r="Z75" s="834"/>
      <c r="AA75" s="879"/>
      <c r="AB75" s="878"/>
      <c r="AC75" s="878"/>
      <c r="AD75" s="878"/>
      <c r="AE75" s="834"/>
      <c r="AF75" s="879"/>
      <c r="AG75" s="878"/>
      <c r="AH75" s="878"/>
      <c r="AI75" s="878"/>
      <c r="AJ75" s="834"/>
      <c r="AK75" s="879"/>
      <c r="AL75" s="878"/>
      <c r="AM75" s="878"/>
      <c r="AN75" s="878"/>
      <c r="AO75" s="834"/>
      <c r="AP75" s="879"/>
      <c r="AQ75" s="878"/>
      <c r="AR75" s="878"/>
      <c r="AS75" s="878"/>
      <c r="AT75" s="834"/>
      <c r="AU75" s="879"/>
      <c r="AV75" s="878"/>
      <c r="AW75" s="878"/>
      <c r="AX75" s="878"/>
      <c r="AY75" s="834"/>
      <c r="AZ75" s="832"/>
      <c r="BA75" s="832"/>
      <c r="BB75" s="832"/>
      <c r="BC75" s="832"/>
      <c r="BD75" s="833"/>
      <c r="BE75" s="229"/>
      <c r="BF75" s="229"/>
      <c r="BG75" s="229"/>
      <c r="BH75" s="229"/>
      <c r="BI75" s="229"/>
      <c r="BJ75" s="229"/>
      <c r="BK75" s="229"/>
      <c r="BL75" s="229"/>
      <c r="BM75" s="229"/>
      <c r="BN75" s="229"/>
      <c r="BO75" s="229"/>
      <c r="BP75" s="229"/>
      <c r="BQ75" s="226">
        <v>69</v>
      </c>
      <c r="BR75" s="231"/>
      <c r="BS75" s="859"/>
      <c r="BT75" s="860"/>
      <c r="BU75" s="860"/>
      <c r="BV75" s="860"/>
      <c r="BW75" s="860"/>
      <c r="BX75" s="860"/>
      <c r="BY75" s="860"/>
      <c r="BZ75" s="860"/>
      <c r="CA75" s="860"/>
      <c r="CB75" s="860"/>
      <c r="CC75" s="860"/>
      <c r="CD75" s="860"/>
      <c r="CE75" s="860"/>
      <c r="CF75" s="860"/>
      <c r="CG75" s="865"/>
      <c r="CH75" s="862"/>
      <c r="CI75" s="863"/>
      <c r="CJ75" s="863"/>
      <c r="CK75" s="863"/>
      <c r="CL75" s="864"/>
      <c r="CM75" s="862"/>
      <c r="CN75" s="863"/>
      <c r="CO75" s="863"/>
      <c r="CP75" s="863"/>
      <c r="CQ75" s="864"/>
      <c r="CR75" s="862"/>
      <c r="CS75" s="863"/>
      <c r="CT75" s="863"/>
      <c r="CU75" s="863"/>
      <c r="CV75" s="864"/>
      <c r="CW75" s="862"/>
      <c r="CX75" s="863"/>
      <c r="CY75" s="863"/>
      <c r="CZ75" s="863"/>
      <c r="DA75" s="864"/>
      <c r="DB75" s="862"/>
      <c r="DC75" s="863"/>
      <c r="DD75" s="863"/>
      <c r="DE75" s="863"/>
      <c r="DF75" s="864"/>
      <c r="DG75" s="862"/>
      <c r="DH75" s="863"/>
      <c r="DI75" s="863"/>
      <c r="DJ75" s="863"/>
      <c r="DK75" s="864"/>
      <c r="DL75" s="862"/>
      <c r="DM75" s="863"/>
      <c r="DN75" s="863"/>
      <c r="DO75" s="863"/>
      <c r="DP75" s="864"/>
      <c r="DQ75" s="862"/>
      <c r="DR75" s="863"/>
      <c r="DS75" s="863"/>
      <c r="DT75" s="863"/>
      <c r="DU75" s="864"/>
      <c r="DV75" s="859"/>
      <c r="DW75" s="860"/>
      <c r="DX75" s="860"/>
      <c r="DY75" s="860"/>
      <c r="DZ75" s="861"/>
      <c r="EA75" s="218"/>
    </row>
    <row r="76" spans="1:131" ht="26.25" customHeight="1" x14ac:dyDescent="0.15">
      <c r="A76" s="226">
        <v>9</v>
      </c>
      <c r="B76" s="873"/>
      <c r="C76" s="874"/>
      <c r="D76" s="874"/>
      <c r="E76" s="874"/>
      <c r="F76" s="874"/>
      <c r="G76" s="874"/>
      <c r="H76" s="874"/>
      <c r="I76" s="874"/>
      <c r="J76" s="874"/>
      <c r="K76" s="874"/>
      <c r="L76" s="874"/>
      <c r="M76" s="874"/>
      <c r="N76" s="874"/>
      <c r="O76" s="874"/>
      <c r="P76" s="875"/>
      <c r="Q76" s="877"/>
      <c r="R76" s="878"/>
      <c r="S76" s="878"/>
      <c r="T76" s="878"/>
      <c r="U76" s="834"/>
      <c r="V76" s="879"/>
      <c r="W76" s="878"/>
      <c r="X76" s="878"/>
      <c r="Y76" s="878"/>
      <c r="Z76" s="834"/>
      <c r="AA76" s="879"/>
      <c r="AB76" s="878"/>
      <c r="AC76" s="878"/>
      <c r="AD76" s="878"/>
      <c r="AE76" s="834"/>
      <c r="AF76" s="879"/>
      <c r="AG76" s="878"/>
      <c r="AH76" s="878"/>
      <c r="AI76" s="878"/>
      <c r="AJ76" s="834"/>
      <c r="AK76" s="879"/>
      <c r="AL76" s="878"/>
      <c r="AM76" s="878"/>
      <c r="AN76" s="878"/>
      <c r="AO76" s="834"/>
      <c r="AP76" s="879"/>
      <c r="AQ76" s="878"/>
      <c r="AR76" s="878"/>
      <c r="AS76" s="878"/>
      <c r="AT76" s="834"/>
      <c r="AU76" s="879"/>
      <c r="AV76" s="878"/>
      <c r="AW76" s="878"/>
      <c r="AX76" s="878"/>
      <c r="AY76" s="834"/>
      <c r="AZ76" s="832"/>
      <c r="BA76" s="832"/>
      <c r="BB76" s="832"/>
      <c r="BC76" s="832"/>
      <c r="BD76" s="833"/>
      <c r="BE76" s="229"/>
      <c r="BF76" s="229"/>
      <c r="BG76" s="229"/>
      <c r="BH76" s="229"/>
      <c r="BI76" s="229"/>
      <c r="BJ76" s="229"/>
      <c r="BK76" s="229"/>
      <c r="BL76" s="229"/>
      <c r="BM76" s="229"/>
      <c r="BN76" s="229"/>
      <c r="BO76" s="229"/>
      <c r="BP76" s="229"/>
      <c r="BQ76" s="226">
        <v>70</v>
      </c>
      <c r="BR76" s="231"/>
      <c r="BS76" s="859"/>
      <c r="BT76" s="860"/>
      <c r="BU76" s="860"/>
      <c r="BV76" s="860"/>
      <c r="BW76" s="860"/>
      <c r="BX76" s="860"/>
      <c r="BY76" s="860"/>
      <c r="BZ76" s="860"/>
      <c r="CA76" s="860"/>
      <c r="CB76" s="860"/>
      <c r="CC76" s="860"/>
      <c r="CD76" s="860"/>
      <c r="CE76" s="860"/>
      <c r="CF76" s="860"/>
      <c r="CG76" s="865"/>
      <c r="CH76" s="862"/>
      <c r="CI76" s="863"/>
      <c r="CJ76" s="863"/>
      <c r="CK76" s="863"/>
      <c r="CL76" s="864"/>
      <c r="CM76" s="862"/>
      <c r="CN76" s="863"/>
      <c r="CO76" s="863"/>
      <c r="CP76" s="863"/>
      <c r="CQ76" s="864"/>
      <c r="CR76" s="862"/>
      <c r="CS76" s="863"/>
      <c r="CT76" s="863"/>
      <c r="CU76" s="863"/>
      <c r="CV76" s="864"/>
      <c r="CW76" s="862"/>
      <c r="CX76" s="863"/>
      <c r="CY76" s="863"/>
      <c r="CZ76" s="863"/>
      <c r="DA76" s="864"/>
      <c r="DB76" s="862"/>
      <c r="DC76" s="863"/>
      <c r="DD76" s="863"/>
      <c r="DE76" s="863"/>
      <c r="DF76" s="864"/>
      <c r="DG76" s="862"/>
      <c r="DH76" s="863"/>
      <c r="DI76" s="863"/>
      <c r="DJ76" s="863"/>
      <c r="DK76" s="864"/>
      <c r="DL76" s="862"/>
      <c r="DM76" s="863"/>
      <c r="DN76" s="863"/>
      <c r="DO76" s="863"/>
      <c r="DP76" s="864"/>
      <c r="DQ76" s="862"/>
      <c r="DR76" s="863"/>
      <c r="DS76" s="863"/>
      <c r="DT76" s="863"/>
      <c r="DU76" s="864"/>
      <c r="DV76" s="859"/>
      <c r="DW76" s="860"/>
      <c r="DX76" s="860"/>
      <c r="DY76" s="860"/>
      <c r="DZ76" s="861"/>
      <c r="EA76" s="218"/>
    </row>
    <row r="77" spans="1:131" ht="26.25" customHeight="1" x14ac:dyDescent="0.15">
      <c r="A77" s="226">
        <v>10</v>
      </c>
      <c r="B77" s="873"/>
      <c r="C77" s="874"/>
      <c r="D77" s="874"/>
      <c r="E77" s="874"/>
      <c r="F77" s="874"/>
      <c r="G77" s="874"/>
      <c r="H77" s="874"/>
      <c r="I77" s="874"/>
      <c r="J77" s="874"/>
      <c r="K77" s="874"/>
      <c r="L77" s="874"/>
      <c r="M77" s="874"/>
      <c r="N77" s="874"/>
      <c r="O77" s="874"/>
      <c r="P77" s="875"/>
      <c r="Q77" s="877"/>
      <c r="R77" s="878"/>
      <c r="S77" s="878"/>
      <c r="T77" s="878"/>
      <c r="U77" s="834"/>
      <c r="V77" s="879"/>
      <c r="W77" s="878"/>
      <c r="X77" s="878"/>
      <c r="Y77" s="878"/>
      <c r="Z77" s="834"/>
      <c r="AA77" s="879"/>
      <c r="AB77" s="878"/>
      <c r="AC77" s="878"/>
      <c r="AD77" s="878"/>
      <c r="AE77" s="834"/>
      <c r="AF77" s="879"/>
      <c r="AG77" s="878"/>
      <c r="AH77" s="878"/>
      <c r="AI77" s="878"/>
      <c r="AJ77" s="834"/>
      <c r="AK77" s="879"/>
      <c r="AL77" s="878"/>
      <c r="AM77" s="878"/>
      <c r="AN77" s="878"/>
      <c r="AO77" s="834"/>
      <c r="AP77" s="879"/>
      <c r="AQ77" s="878"/>
      <c r="AR77" s="878"/>
      <c r="AS77" s="878"/>
      <c r="AT77" s="834"/>
      <c r="AU77" s="879"/>
      <c r="AV77" s="878"/>
      <c r="AW77" s="878"/>
      <c r="AX77" s="878"/>
      <c r="AY77" s="834"/>
      <c r="AZ77" s="832"/>
      <c r="BA77" s="832"/>
      <c r="BB77" s="832"/>
      <c r="BC77" s="832"/>
      <c r="BD77" s="833"/>
      <c r="BE77" s="229"/>
      <c r="BF77" s="229"/>
      <c r="BG77" s="229"/>
      <c r="BH77" s="229"/>
      <c r="BI77" s="229"/>
      <c r="BJ77" s="229"/>
      <c r="BK77" s="229"/>
      <c r="BL77" s="229"/>
      <c r="BM77" s="229"/>
      <c r="BN77" s="229"/>
      <c r="BO77" s="229"/>
      <c r="BP77" s="229"/>
      <c r="BQ77" s="226">
        <v>71</v>
      </c>
      <c r="BR77" s="231"/>
      <c r="BS77" s="859"/>
      <c r="BT77" s="860"/>
      <c r="BU77" s="860"/>
      <c r="BV77" s="860"/>
      <c r="BW77" s="860"/>
      <c r="BX77" s="860"/>
      <c r="BY77" s="860"/>
      <c r="BZ77" s="860"/>
      <c r="CA77" s="860"/>
      <c r="CB77" s="860"/>
      <c r="CC77" s="860"/>
      <c r="CD77" s="860"/>
      <c r="CE77" s="860"/>
      <c r="CF77" s="860"/>
      <c r="CG77" s="865"/>
      <c r="CH77" s="862"/>
      <c r="CI77" s="863"/>
      <c r="CJ77" s="863"/>
      <c r="CK77" s="863"/>
      <c r="CL77" s="864"/>
      <c r="CM77" s="862"/>
      <c r="CN77" s="863"/>
      <c r="CO77" s="863"/>
      <c r="CP77" s="863"/>
      <c r="CQ77" s="864"/>
      <c r="CR77" s="862"/>
      <c r="CS77" s="863"/>
      <c r="CT77" s="863"/>
      <c r="CU77" s="863"/>
      <c r="CV77" s="864"/>
      <c r="CW77" s="862"/>
      <c r="CX77" s="863"/>
      <c r="CY77" s="863"/>
      <c r="CZ77" s="863"/>
      <c r="DA77" s="864"/>
      <c r="DB77" s="862"/>
      <c r="DC77" s="863"/>
      <c r="DD77" s="863"/>
      <c r="DE77" s="863"/>
      <c r="DF77" s="864"/>
      <c r="DG77" s="862"/>
      <c r="DH77" s="863"/>
      <c r="DI77" s="863"/>
      <c r="DJ77" s="863"/>
      <c r="DK77" s="864"/>
      <c r="DL77" s="862"/>
      <c r="DM77" s="863"/>
      <c r="DN77" s="863"/>
      <c r="DO77" s="863"/>
      <c r="DP77" s="864"/>
      <c r="DQ77" s="862"/>
      <c r="DR77" s="863"/>
      <c r="DS77" s="863"/>
      <c r="DT77" s="863"/>
      <c r="DU77" s="864"/>
      <c r="DV77" s="859"/>
      <c r="DW77" s="860"/>
      <c r="DX77" s="860"/>
      <c r="DY77" s="860"/>
      <c r="DZ77" s="861"/>
      <c r="EA77" s="218"/>
    </row>
    <row r="78" spans="1:131" ht="26.25" customHeight="1" x14ac:dyDescent="0.15">
      <c r="A78" s="226">
        <v>11</v>
      </c>
      <c r="B78" s="873"/>
      <c r="C78" s="874"/>
      <c r="D78" s="874"/>
      <c r="E78" s="874"/>
      <c r="F78" s="874"/>
      <c r="G78" s="874"/>
      <c r="H78" s="874"/>
      <c r="I78" s="874"/>
      <c r="J78" s="874"/>
      <c r="K78" s="874"/>
      <c r="L78" s="874"/>
      <c r="M78" s="874"/>
      <c r="N78" s="874"/>
      <c r="O78" s="874"/>
      <c r="P78" s="875"/>
      <c r="Q78" s="876"/>
      <c r="R78" s="830"/>
      <c r="S78" s="830"/>
      <c r="T78" s="830"/>
      <c r="U78" s="830"/>
      <c r="V78" s="830"/>
      <c r="W78" s="830"/>
      <c r="X78" s="830"/>
      <c r="Y78" s="830"/>
      <c r="Z78" s="830"/>
      <c r="AA78" s="830"/>
      <c r="AB78" s="830"/>
      <c r="AC78" s="830"/>
      <c r="AD78" s="830"/>
      <c r="AE78" s="830"/>
      <c r="AF78" s="830"/>
      <c r="AG78" s="830"/>
      <c r="AH78" s="830"/>
      <c r="AI78" s="830"/>
      <c r="AJ78" s="830"/>
      <c r="AK78" s="830"/>
      <c r="AL78" s="830"/>
      <c r="AM78" s="830"/>
      <c r="AN78" s="830"/>
      <c r="AO78" s="830"/>
      <c r="AP78" s="830"/>
      <c r="AQ78" s="830"/>
      <c r="AR78" s="830"/>
      <c r="AS78" s="830"/>
      <c r="AT78" s="830"/>
      <c r="AU78" s="830"/>
      <c r="AV78" s="830"/>
      <c r="AW78" s="830"/>
      <c r="AX78" s="830"/>
      <c r="AY78" s="830"/>
      <c r="AZ78" s="832"/>
      <c r="BA78" s="832"/>
      <c r="BB78" s="832"/>
      <c r="BC78" s="832"/>
      <c r="BD78" s="833"/>
      <c r="BE78" s="229"/>
      <c r="BF78" s="229"/>
      <c r="BG78" s="229"/>
      <c r="BH78" s="229"/>
      <c r="BI78" s="229"/>
      <c r="BJ78" s="218"/>
      <c r="BK78" s="218"/>
      <c r="BL78" s="218"/>
      <c r="BM78" s="218"/>
      <c r="BN78" s="218"/>
      <c r="BO78" s="229"/>
      <c r="BP78" s="229"/>
      <c r="BQ78" s="226">
        <v>72</v>
      </c>
      <c r="BR78" s="231"/>
      <c r="BS78" s="859"/>
      <c r="BT78" s="860"/>
      <c r="BU78" s="860"/>
      <c r="BV78" s="860"/>
      <c r="BW78" s="860"/>
      <c r="BX78" s="860"/>
      <c r="BY78" s="860"/>
      <c r="BZ78" s="860"/>
      <c r="CA78" s="860"/>
      <c r="CB78" s="860"/>
      <c r="CC78" s="860"/>
      <c r="CD78" s="860"/>
      <c r="CE78" s="860"/>
      <c r="CF78" s="860"/>
      <c r="CG78" s="865"/>
      <c r="CH78" s="862"/>
      <c r="CI78" s="863"/>
      <c r="CJ78" s="863"/>
      <c r="CK78" s="863"/>
      <c r="CL78" s="864"/>
      <c r="CM78" s="862"/>
      <c r="CN78" s="863"/>
      <c r="CO78" s="863"/>
      <c r="CP78" s="863"/>
      <c r="CQ78" s="864"/>
      <c r="CR78" s="862"/>
      <c r="CS78" s="863"/>
      <c r="CT78" s="863"/>
      <c r="CU78" s="863"/>
      <c r="CV78" s="864"/>
      <c r="CW78" s="862"/>
      <c r="CX78" s="863"/>
      <c r="CY78" s="863"/>
      <c r="CZ78" s="863"/>
      <c r="DA78" s="864"/>
      <c r="DB78" s="862"/>
      <c r="DC78" s="863"/>
      <c r="DD78" s="863"/>
      <c r="DE78" s="863"/>
      <c r="DF78" s="864"/>
      <c r="DG78" s="862"/>
      <c r="DH78" s="863"/>
      <c r="DI78" s="863"/>
      <c r="DJ78" s="863"/>
      <c r="DK78" s="864"/>
      <c r="DL78" s="862"/>
      <c r="DM78" s="863"/>
      <c r="DN78" s="863"/>
      <c r="DO78" s="863"/>
      <c r="DP78" s="864"/>
      <c r="DQ78" s="862"/>
      <c r="DR78" s="863"/>
      <c r="DS78" s="863"/>
      <c r="DT78" s="863"/>
      <c r="DU78" s="864"/>
      <c r="DV78" s="859"/>
      <c r="DW78" s="860"/>
      <c r="DX78" s="860"/>
      <c r="DY78" s="860"/>
      <c r="DZ78" s="861"/>
      <c r="EA78" s="218"/>
    </row>
    <row r="79" spans="1:131" ht="26.25" customHeight="1" x14ac:dyDescent="0.15">
      <c r="A79" s="226">
        <v>12</v>
      </c>
      <c r="B79" s="873"/>
      <c r="C79" s="874"/>
      <c r="D79" s="874"/>
      <c r="E79" s="874"/>
      <c r="F79" s="874"/>
      <c r="G79" s="874"/>
      <c r="H79" s="874"/>
      <c r="I79" s="874"/>
      <c r="J79" s="874"/>
      <c r="K79" s="874"/>
      <c r="L79" s="874"/>
      <c r="M79" s="874"/>
      <c r="N79" s="874"/>
      <c r="O79" s="874"/>
      <c r="P79" s="875"/>
      <c r="Q79" s="876"/>
      <c r="R79" s="830"/>
      <c r="S79" s="830"/>
      <c r="T79" s="830"/>
      <c r="U79" s="830"/>
      <c r="V79" s="830"/>
      <c r="W79" s="830"/>
      <c r="X79" s="830"/>
      <c r="Y79" s="830"/>
      <c r="Z79" s="830"/>
      <c r="AA79" s="830"/>
      <c r="AB79" s="830"/>
      <c r="AC79" s="830"/>
      <c r="AD79" s="830"/>
      <c r="AE79" s="830"/>
      <c r="AF79" s="830"/>
      <c r="AG79" s="830"/>
      <c r="AH79" s="830"/>
      <c r="AI79" s="830"/>
      <c r="AJ79" s="830"/>
      <c r="AK79" s="830"/>
      <c r="AL79" s="830"/>
      <c r="AM79" s="830"/>
      <c r="AN79" s="830"/>
      <c r="AO79" s="830"/>
      <c r="AP79" s="830"/>
      <c r="AQ79" s="830"/>
      <c r="AR79" s="830"/>
      <c r="AS79" s="830"/>
      <c r="AT79" s="830"/>
      <c r="AU79" s="830"/>
      <c r="AV79" s="830"/>
      <c r="AW79" s="830"/>
      <c r="AX79" s="830"/>
      <c r="AY79" s="830"/>
      <c r="AZ79" s="832"/>
      <c r="BA79" s="832"/>
      <c r="BB79" s="832"/>
      <c r="BC79" s="832"/>
      <c r="BD79" s="833"/>
      <c r="BE79" s="229"/>
      <c r="BF79" s="229"/>
      <c r="BG79" s="229"/>
      <c r="BH79" s="229"/>
      <c r="BI79" s="229"/>
      <c r="BJ79" s="218"/>
      <c r="BK79" s="218"/>
      <c r="BL79" s="218"/>
      <c r="BM79" s="218"/>
      <c r="BN79" s="218"/>
      <c r="BO79" s="229"/>
      <c r="BP79" s="229"/>
      <c r="BQ79" s="226">
        <v>73</v>
      </c>
      <c r="BR79" s="231"/>
      <c r="BS79" s="859"/>
      <c r="BT79" s="860"/>
      <c r="BU79" s="860"/>
      <c r="BV79" s="860"/>
      <c r="BW79" s="860"/>
      <c r="BX79" s="860"/>
      <c r="BY79" s="860"/>
      <c r="BZ79" s="860"/>
      <c r="CA79" s="860"/>
      <c r="CB79" s="860"/>
      <c r="CC79" s="860"/>
      <c r="CD79" s="860"/>
      <c r="CE79" s="860"/>
      <c r="CF79" s="860"/>
      <c r="CG79" s="865"/>
      <c r="CH79" s="862"/>
      <c r="CI79" s="863"/>
      <c r="CJ79" s="863"/>
      <c r="CK79" s="863"/>
      <c r="CL79" s="864"/>
      <c r="CM79" s="862"/>
      <c r="CN79" s="863"/>
      <c r="CO79" s="863"/>
      <c r="CP79" s="863"/>
      <c r="CQ79" s="864"/>
      <c r="CR79" s="862"/>
      <c r="CS79" s="863"/>
      <c r="CT79" s="863"/>
      <c r="CU79" s="863"/>
      <c r="CV79" s="864"/>
      <c r="CW79" s="862"/>
      <c r="CX79" s="863"/>
      <c r="CY79" s="863"/>
      <c r="CZ79" s="863"/>
      <c r="DA79" s="864"/>
      <c r="DB79" s="862"/>
      <c r="DC79" s="863"/>
      <c r="DD79" s="863"/>
      <c r="DE79" s="863"/>
      <c r="DF79" s="864"/>
      <c r="DG79" s="862"/>
      <c r="DH79" s="863"/>
      <c r="DI79" s="863"/>
      <c r="DJ79" s="863"/>
      <c r="DK79" s="864"/>
      <c r="DL79" s="862"/>
      <c r="DM79" s="863"/>
      <c r="DN79" s="863"/>
      <c r="DO79" s="863"/>
      <c r="DP79" s="864"/>
      <c r="DQ79" s="862"/>
      <c r="DR79" s="863"/>
      <c r="DS79" s="863"/>
      <c r="DT79" s="863"/>
      <c r="DU79" s="864"/>
      <c r="DV79" s="859"/>
      <c r="DW79" s="860"/>
      <c r="DX79" s="860"/>
      <c r="DY79" s="860"/>
      <c r="DZ79" s="861"/>
      <c r="EA79" s="218"/>
    </row>
    <row r="80" spans="1:131" ht="26.25" customHeight="1" x14ac:dyDescent="0.15">
      <c r="A80" s="226">
        <v>13</v>
      </c>
      <c r="B80" s="873"/>
      <c r="C80" s="874"/>
      <c r="D80" s="874"/>
      <c r="E80" s="874"/>
      <c r="F80" s="874"/>
      <c r="G80" s="874"/>
      <c r="H80" s="874"/>
      <c r="I80" s="874"/>
      <c r="J80" s="874"/>
      <c r="K80" s="874"/>
      <c r="L80" s="874"/>
      <c r="M80" s="874"/>
      <c r="N80" s="874"/>
      <c r="O80" s="874"/>
      <c r="P80" s="875"/>
      <c r="Q80" s="876"/>
      <c r="R80" s="830"/>
      <c r="S80" s="830"/>
      <c r="T80" s="830"/>
      <c r="U80" s="830"/>
      <c r="V80" s="830"/>
      <c r="W80" s="830"/>
      <c r="X80" s="830"/>
      <c r="Y80" s="830"/>
      <c r="Z80" s="830"/>
      <c r="AA80" s="830"/>
      <c r="AB80" s="830"/>
      <c r="AC80" s="830"/>
      <c r="AD80" s="830"/>
      <c r="AE80" s="830"/>
      <c r="AF80" s="830"/>
      <c r="AG80" s="830"/>
      <c r="AH80" s="830"/>
      <c r="AI80" s="830"/>
      <c r="AJ80" s="830"/>
      <c r="AK80" s="830"/>
      <c r="AL80" s="830"/>
      <c r="AM80" s="830"/>
      <c r="AN80" s="830"/>
      <c r="AO80" s="830"/>
      <c r="AP80" s="830"/>
      <c r="AQ80" s="830"/>
      <c r="AR80" s="830"/>
      <c r="AS80" s="830"/>
      <c r="AT80" s="830"/>
      <c r="AU80" s="830"/>
      <c r="AV80" s="830"/>
      <c r="AW80" s="830"/>
      <c r="AX80" s="830"/>
      <c r="AY80" s="830"/>
      <c r="AZ80" s="832"/>
      <c r="BA80" s="832"/>
      <c r="BB80" s="832"/>
      <c r="BC80" s="832"/>
      <c r="BD80" s="833"/>
      <c r="BE80" s="229"/>
      <c r="BF80" s="229"/>
      <c r="BG80" s="229"/>
      <c r="BH80" s="229"/>
      <c r="BI80" s="229"/>
      <c r="BJ80" s="229"/>
      <c r="BK80" s="229"/>
      <c r="BL80" s="229"/>
      <c r="BM80" s="229"/>
      <c r="BN80" s="229"/>
      <c r="BO80" s="229"/>
      <c r="BP80" s="229"/>
      <c r="BQ80" s="226">
        <v>74</v>
      </c>
      <c r="BR80" s="231"/>
      <c r="BS80" s="859"/>
      <c r="BT80" s="860"/>
      <c r="BU80" s="860"/>
      <c r="BV80" s="860"/>
      <c r="BW80" s="860"/>
      <c r="BX80" s="860"/>
      <c r="BY80" s="860"/>
      <c r="BZ80" s="860"/>
      <c r="CA80" s="860"/>
      <c r="CB80" s="860"/>
      <c r="CC80" s="860"/>
      <c r="CD80" s="860"/>
      <c r="CE80" s="860"/>
      <c r="CF80" s="860"/>
      <c r="CG80" s="865"/>
      <c r="CH80" s="862"/>
      <c r="CI80" s="863"/>
      <c r="CJ80" s="863"/>
      <c r="CK80" s="863"/>
      <c r="CL80" s="864"/>
      <c r="CM80" s="862"/>
      <c r="CN80" s="863"/>
      <c r="CO80" s="863"/>
      <c r="CP80" s="863"/>
      <c r="CQ80" s="864"/>
      <c r="CR80" s="862"/>
      <c r="CS80" s="863"/>
      <c r="CT80" s="863"/>
      <c r="CU80" s="863"/>
      <c r="CV80" s="864"/>
      <c r="CW80" s="862"/>
      <c r="CX80" s="863"/>
      <c r="CY80" s="863"/>
      <c r="CZ80" s="863"/>
      <c r="DA80" s="864"/>
      <c r="DB80" s="862"/>
      <c r="DC80" s="863"/>
      <c r="DD80" s="863"/>
      <c r="DE80" s="863"/>
      <c r="DF80" s="864"/>
      <c r="DG80" s="862"/>
      <c r="DH80" s="863"/>
      <c r="DI80" s="863"/>
      <c r="DJ80" s="863"/>
      <c r="DK80" s="864"/>
      <c r="DL80" s="862"/>
      <c r="DM80" s="863"/>
      <c r="DN80" s="863"/>
      <c r="DO80" s="863"/>
      <c r="DP80" s="864"/>
      <c r="DQ80" s="862"/>
      <c r="DR80" s="863"/>
      <c r="DS80" s="863"/>
      <c r="DT80" s="863"/>
      <c r="DU80" s="864"/>
      <c r="DV80" s="859"/>
      <c r="DW80" s="860"/>
      <c r="DX80" s="860"/>
      <c r="DY80" s="860"/>
      <c r="DZ80" s="861"/>
      <c r="EA80" s="218"/>
    </row>
    <row r="81" spans="1:131" ht="26.25" customHeight="1" x14ac:dyDescent="0.15">
      <c r="A81" s="226">
        <v>14</v>
      </c>
      <c r="B81" s="873"/>
      <c r="C81" s="874"/>
      <c r="D81" s="874"/>
      <c r="E81" s="874"/>
      <c r="F81" s="874"/>
      <c r="G81" s="874"/>
      <c r="H81" s="874"/>
      <c r="I81" s="874"/>
      <c r="J81" s="874"/>
      <c r="K81" s="874"/>
      <c r="L81" s="874"/>
      <c r="M81" s="874"/>
      <c r="N81" s="874"/>
      <c r="O81" s="874"/>
      <c r="P81" s="875"/>
      <c r="Q81" s="876"/>
      <c r="R81" s="830"/>
      <c r="S81" s="830"/>
      <c r="T81" s="830"/>
      <c r="U81" s="830"/>
      <c r="V81" s="830"/>
      <c r="W81" s="830"/>
      <c r="X81" s="830"/>
      <c r="Y81" s="830"/>
      <c r="Z81" s="830"/>
      <c r="AA81" s="830"/>
      <c r="AB81" s="830"/>
      <c r="AC81" s="830"/>
      <c r="AD81" s="830"/>
      <c r="AE81" s="830"/>
      <c r="AF81" s="830"/>
      <c r="AG81" s="830"/>
      <c r="AH81" s="830"/>
      <c r="AI81" s="830"/>
      <c r="AJ81" s="830"/>
      <c r="AK81" s="830"/>
      <c r="AL81" s="830"/>
      <c r="AM81" s="830"/>
      <c r="AN81" s="830"/>
      <c r="AO81" s="830"/>
      <c r="AP81" s="830"/>
      <c r="AQ81" s="830"/>
      <c r="AR81" s="830"/>
      <c r="AS81" s="830"/>
      <c r="AT81" s="830"/>
      <c r="AU81" s="830"/>
      <c r="AV81" s="830"/>
      <c r="AW81" s="830"/>
      <c r="AX81" s="830"/>
      <c r="AY81" s="830"/>
      <c r="AZ81" s="832"/>
      <c r="BA81" s="832"/>
      <c r="BB81" s="832"/>
      <c r="BC81" s="832"/>
      <c r="BD81" s="833"/>
      <c r="BE81" s="229"/>
      <c r="BF81" s="229"/>
      <c r="BG81" s="229"/>
      <c r="BH81" s="229"/>
      <c r="BI81" s="229"/>
      <c r="BJ81" s="229"/>
      <c r="BK81" s="229"/>
      <c r="BL81" s="229"/>
      <c r="BM81" s="229"/>
      <c r="BN81" s="229"/>
      <c r="BO81" s="229"/>
      <c r="BP81" s="229"/>
      <c r="BQ81" s="226">
        <v>75</v>
      </c>
      <c r="BR81" s="231"/>
      <c r="BS81" s="859"/>
      <c r="BT81" s="860"/>
      <c r="BU81" s="860"/>
      <c r="BV81" s="860"/>
      <c r="BW81" s="860"/>
      <c r="BX81" s="860"/>
      <c r="BY81" s="860"/>
      <c r="BZ81" s="860"/>
      <c r="CA81" s="860"/>
      <c r="CB81" s="860"/>
      <c r="CC81" s="860"/>
      <c r="CD81" s="860"/>
      <c r="CE81" s="860"/>
      <c r="CF81" s="860"/>
      <c r="CG81" s="865"/>
      <c r="CH81" s="862"/>
      <c r="CI81" s="863"/>
      <c r="CJ81" s="863"/>
      <c r="CK81" s="863"/>
      <c r="CL81" s="864"/>
      <c r="CM81" s="862"/>
      <c r="CN81" s="863"/>
      <c r="CO81" s="863"/>
      <c r="CP81" s="863"/>
      <c r="CQ81" s="864"/>
      <c r="CR81" s="862"/>
      <c r="CS81" s="863"/>
      <c r="CT81" s="863"/>
      <c r="CU81" s="863"/>
      <c r="CV81" s="864"/>
      <c r="CW81" s="862"/>
      <c r="CX81" s="863"/>
      <c r="CY81" s="863"/>
      <c r="CZ81" s="863"/>
      <c r="DA81" s="864"/>
      <c r="DB81" s="862"/>
      <c r="DC81" s="863"/>
      <c r="DD81" s="863"/>
      <c r="DE81" s="863"/>
      <c r="DF81" s="864"/>
      <c r="DG81" s="862"/>
      <c r="DH81" s="863"/>
      <c r="DI81" s="863"/>
      <c r="DJ81" s="863"/>
      <c r="DK81" s="864"/>
      <c r="DL81" s="862"/>
      <c r="DM81" s="863"/>
      <c r="DN81" s="863"/>
      <c r="DO81" s="863"/>
      <c r="DP81" s="864"/>
      <c r="DQ81" s="862"/>
      <c r="DR81" s="863"/>
      <c r="DS81" s="863"/>
      <c r="DT81" s="863"/>
      <c r="DU81" s="864"/>
      <c r="DV81" s="859"/>
      <c r="DW81" s="860"/>
      <c r="DX81" s="860"/>
      <c r="DY81" s="860"/>
      <c r="DZ81" s="861"/>
      <c r="EA81" s="218"/>
    </row>
    <row r="82" spans="1:131" ht="26.25" customHeight="1" x14ac:dyDescent="0.15">
      <c r="A82" s="226">
        <v>15</v>
      </c>
      <c r="B82" s="873"/>
      <c r="C82" s="874"/>
      <c r="D82" s="874"/>
      <c r="E82" s="874"/>
      <c r="F82" s="874"/>
      <c r="G82" s="874"/>
      <c r="H82" s="874"/>
      <c r="I82" s="874"/>
      <c r="J82" s="874"/>
      <c r="K82" s="874"/>
      <c r="L82" s="874"/>
      <c r="M82" s="874"/>
      <c r="N82" s="874"/>
      <c r="O82" s="874"/>
      <c r="P82" s="875"/>
      <c r="Q82" s="876"/>
      <c r="R82" s="830"/>
      <c r="S82" s="830"/>
      <c r="T82" s="830"/>
      <c r="U82" s="830"/>
      <c r="V82" s="830"/>
      <c r="W82" s="830"/>
      <c r="X82" s="830"/>
      <c r="Y82" s="830"/>
      <c r="Z82" s="830"/>
      <c r="AA82" s="830"/>
      <c r="AB82" s="830"/>
      <c r="AC82" s="830"/>
      <c r="AD82" s="830"/>
      <c r="AE82" s="830"/>
      <c r="AF82" s="830"/>
      <c r="AG82" s="830"/>
      <c r="AH82" s="830"/>
      <c r="AI82" s="830"/>
      <c r="AJ82" s="830"/>
      <c r="AK82" s="830"/>
      <c r="AL82" s="830"/>
      <c r="AM82" s="830"/>
      <c r="AN82" s="830"/>
      <c r="AO82" s="830"/>
      <c r="AP82" s="830"/>
      <c r="AQ82" s="830"/>
      <c r="AR82" s="830"/>
      <c r="AS82" s="830"/>
      <c r="AT82" s="830"/>
      <c r="AU82" s="830"/>
      <c r="AV82" s="830"/>
      <c r="AW82" s="830"/>
      <c r="AX82" s="830"/>
      <c r="AY82" s="830"/>
      <c r="AZ82" s="832"/>
      <c r="BA82" s="832"/>
      <c r="BB82" s="832"/>
      <c r="BC82" s="832"/>
      <c r="BD82" s="833"/>
      <c r="BE82" s="229"/>
      <c r="BF82" s="229"/>
      <c r="BG82" s="229"/>
      <c r="BH82" s="229"/>
      <c r="BI82" s="229"/>
      <c r="BJ82" s="229"/>
      <c r="BK82" s="229"/>
      <c r="BL82" s="229"/>
      <c r="BM82" s="229"/>
      <c r="BN82" s="229"/>
      <c r="BO82" s="229"/>
      <c r="BP82" s="229"/>
      <c r="BQ82" s="226">
        <v>76</v>
      </c>
      <c r="BR82" s="231"/>
      <c r="BS82" s="859"/>
      <c r="BT82" s="860"/>
      <c r="BU82" s="860"/>
      <c r="BV82" s="860"/>
      <c r="BW82" s="860"/>
      <c r="BX82" s="860"/>
      <c r="BY82" s="860"/>
      <c r="BZ82" s="860"/>
      <c r="CA82" s="860"/>
      <c r="CB82" s="860"/>
      <c r="CC82" s="860"/>
      <c r="CD82" s="860"/>
      <c r="CE82" s="860"/>
      <c r="CF82" s="860"/>
      <c r="CG82" s="865"/>
      <c r="CH82" s="862"/>
      <c r="CI82" s="863"/>
      <c r="CJ82" s="863"/>
      <c r="CK82" s="863"/>
      <c r="CL82" s="864"/>
      <c r="CM82" s="862"/>
      <c r="CN82" s="863"/>
      <c r="CO82" s="863"/>
      <c r="CP82" s="863"/>
      <c r="CQ82" s="864"/>
      <c r="CR82" s="862"/>
      <c r="CS82" s="863"/>
      <c r="CT82" s="863"/>
      <c r="CU82" s="863"/>
      <c r="CV82" s="864"/>
      <c r="CW82" s="862"/>
      <c r="CX82" s="863"/>
      <c r="CY82" s="863"/>
      <c r="CZ82" s="863"/>
      <c r="DA82" s="864"/>
      <c r="DB82" s="862"/>
      <c r="DC82" s="863"/>
      <c r="DD82" s="863"/>
      <c r="DE82" s="863"/>
      <c r="DF82" s="864"/>
      <c r="DG82" s="862"/>
      <c r="DH82" s="863"/>
      <c r="DI82" s="863"/>
      <c r="DJ82" s="863"/>
      <c r="DK82" s="864"/>
      <c r="DL82" s="862"/>
      <c r="DM82" s="863"/>
      <c r="DN82" s="863"/>
      <c r="DO82" s="863"/>
      <c r="DP82" s="864"/>
      <c r="DQ82" s="862"/>
      <c r="DR82" s="863"/>
      <c r="DS82" s="863"/>
      <c r="DT82" s="863"/>
      <c r="DU82" s="864"/>
      <c r="DV82" s="859"/>
      <c r="DW82" s="860"/>
      <c r="DX82" s="860"/>
      <c r="DY82" s="860"/>
      <c r="DZ82" s="861"/>
      <c r="EA82" s="218"/>
    </row>
    <row r="83" spans="1:131" ht="26.25" customHeight="1" x14ac:dyDescent="0.15">
      <c r="A83" s="226">
        <v>16</v>
      </c>
      <c r="B83" s="873"/>
      <c r="C83" s="874"/>
      <c r="D83" s="874"/>
      <c r="E83" s="874"/>
      <c r="F83" s="874"/>
      <c r="G83" s="874"/>
      <c r="H83" s="874"/>
      <c r="I83" s="874"/>
      <c r="J83" s="874"/>
      <c r="K83" s="874"/>
      <c r="L83" s="874"/>
      <c r="M83" s="874"/>
      <c r="N83" s="874"/>
      <c r="O83" s="874"/>
      <c r="P83" s="875"/>
      <c r="Q83" s="876"/>
      <c r="R83" s="830"/>
      <c r="S83" s="830"/>
      <c r="T83" s="830"/>
      <c r="U83" s="830"/>
      <c r="V83" s="830"/>
      <c r="W83" s="830"/>
      <c r="X83" s="830"/>
      <c r="Y83" s="830"/>
      <c r="Z83" s="830"/>
      <c r="AA83" s="830"/>
      <c r="AB83" s="830"/>
      <c r="AC83" s="830"/>
      <c r="AD83" s="830"/>
      <c r="AE83" s="830"/>
      <c r="AF83" s="830"/>
      <c r="AG83" s="830"/>
      <c r="AH83" s="830"/>
      <c r="AI83" s="830"/>
      <c r="AJ83" s="830"/>
      <c r="AK83" s="830"/>
      <c r="AL83" s="830"/>
      <c r="AM83" s="830"/>
      <c r="AN83" s="830"/>
      <c r="AO83" s="830"/>
      <c r="AP83" s="830"/>
      <c r="AQ83" s="830"/>
      <c r="AR83" s="830"/>
      <c r="AS83" s="830"/>
      <c r="AT83" s="830"/>
      <c r="AU83" s="830"/>
      <c r="AV83" s="830"/>
      <c r="AW83" s="830"/>
      <c r="AX83" s="830"/>
      <c r="AY83" s="830"/>
      <c r="AZ83" s="832"/>
      <c r="BA83" s="832"/>
      <c r="BB83" s="832"/>
      <c r="BC83" s="832"/>
      <c r="BD83" s="833"/>
      <c r="BE83" s="229"/>
      <c r="BF83" s="229"/>
      <c r="BG83" s="229"/>
      <c r="BH83" s="229"/>
      <c r="BI83" s="229"/>
      <c r="BJ83" s="229"/>
      <c r="BK83" s="229"/>
      <c r="BL83" s="229"/>
      <c r="BM83" s="229"/>
      <c r="BN83" s="229"/>
      <c r="BO83" s="229"/>
      <c r="BP83" s="229"/>
      <c r="BQ83" s="226">
        <v>77</v>
      </c>
      <c r="BR83" s="231"/>
      <c r="BS83" s="859"/>
      <c r="BT83" s="860"/>
      <c r="BU83" s="860"/>
      <c r="BV83" s="860"/>
      <c r="BW83" s="860"/>
      <c r="BX83" s="860"/>
      <c r="BY83" s="860"/>
      <c r="BZ83" s="860"/>
      <c r="CA83" s="860"/>
      <c r="CB83" s="860"/>
      <c r="CC83" s="860"/>
      <c r="CD83" s="860"/>
      <c r="CE83" s="860"/>
      <c r="CF83" s="860"/>
      <c r="CG83" s="865"/>
      <c r="CH83" s="862"/>
      <c r="CI83" s="863"/>
      <c r="CJ83" s="863"/>
      <c r="CK83" s="863"/>
      <c r="CL83" s="864"/>
      <c r="CM83" s="862"/>
      <c r="CN83" s="863"/>
      <c r="CO83" s="863"/>
      <c r="CP83" s="863"/>
      <c r="CQ83" s="864"/>
      <c r="CR83" s="862"/>
      <c r="CS83" s="863"/>
      <c r="CT83" s="863"/>
      <c r="CU83" s="863"/>
      <c r="CV83" s="864"/>
      <c r="CW83" s="862"/>
      <c r="CX83" s="863"/>
      <c r="CY83" s="863"/>
      <c r="CZ83" s="863"/>
      <c r="DA83" s="864"/>
      <c r="DB83" s="862"/>
      <c r="DC83" s="863"/>
      <c r="DD83" s="863"/>
      <c r="DE83" s="863"/>
      <c r="DF83" s="864"/>
      <c r="DG83" s="862"/>
      <c r="DH83" s="863"/>
      <c r="DI83" s="863"/>
      <c r="DJ83" s="863"/>
      <c r="DK83" s="864"/>
      <c r="DL83" s="862"/>
      <c r="DM83" s="863"/>
      <c r="DN83" s="863"/>
      <c r="DO83" s="863"/>
      <c r="DP83" s="864"/>
      <c r="DQ83" s="862"/>
      <c r="DR83" s="863"/>
      <c r="DS83" s="863"/>
      <c r="DT83" s="863"/>
      <c r="DU83" s="864"/>
      <c r="DV83" s="859"/>
      <c r="DW83" s="860"/>
      <c r="DX83" s="860"/>
      <c r="DY83" s="860"/>
      <c r="DZ83" s="861"/>
      <c r="EA83" s="218"/>
    </row>
    <row r="84" spans="1:131" ht="26.25" customHeight="1" x14ac:dyDescent="0.15">
      <c r="A84" s="226">
        <v>17</v>
      </c>
      <c r="B84" s="873"/>
      <c r="C84" s="874"/>
      <c r="D84" s="874"/>
      <c r="E84" s="874"/>
      <c r="F84" s="874"/>
      <c r="G84" s="874"/>
      <c r="H84" s="874"/>
      <c r="I84" s="874"/>
      <c r="J84" s="874"/>
      <c r="K84" s="874"/>
      <c r="L84" s="874"/>
      <c r="M84" s="874"/>
      <c r="N84" s="874"/>
      <c r="O84" s="874"/>
      <c r="P84" s="875"/>
      <c r="Q84" s="876"/>
      <c r="R84" s="830"/>
      <c r="S84" s="830"/>
      <c r="T84" s="830"/>
      <c r="U84" s="830"/>
      <c r="V84" s="830"/>
      <c r="W84" s="830"/>
      <c r="X84" s="830"/>
      <c r="Y84" s="830"/>
      <c r="Z84" s="830"/>
      <c r="AA84" s="830"/>
      <c r="AB84" s="830"/>
      <c r="AC84" s="830"/>
      <c r="AD84" s="830"/>
      <c r="AE84" s="830"/>
      <c r="AF84" s="830"/>
      <c r="AG84" s="830"/>
      <c r="AH84" s="830"/>
      <c r="AI84" s="830"/>
      <c r="AJ84" s="830"/>
      <c r="AK84" s="830"/>
      <c r="AL84" s="830"/>
      <c r="AM84" s="830"/>
      <c r="AN84" s="830"/>
      <c r="AO84" s="830"/>
      <c r="AP84" s="830"/>
      <c r="AQ84" s="830"/>
      <c r="AR84" s="830"/>
      <c r="AS84" s="830"/>
      <c r="AT84" s="830"/>
      <c r="AU84" s="830"/>
      <c r="AV84" s="830"/>
      <c r="AW84" s="830"/>
      <c r="AX84" s="830"/>
      <c r="AY84" s="830"/>
      <c r="AZ84" s="832"/>
      <c r="BA84" s="832"/>
      <c r="BB84" s="832"/>
      <c r="BC84" s="832"/>
      <c r="BD84" s="833"/>
      <c r="BE84" s="229"/>
      <c r="BF84" s="229"/>
      <c r="BG84" s="229"/>
      <c r="BH84" s="229"/>
      <c r="BI84" s="229"/>
      <c r="BJ84" s="229"/>
      <c r="BK84" s="229"/>
      <c r="BL84" s="229"/>
      <c r="BM84" s="229"/>
      <c r="BN84" s="229"/>
      <c r="BO84" s="229"/>
      <c r="BP84" s="229"/>
      <c r="BQ84" s="226">
        <v>78</v>
      </c>
      <c r="BR84" s="231"/>
      <c r="BS84" s="859"/>
      <c r="BT84" s="860"/>
      <c r="BU84" s="860"/>
      <c r="BV84" s="860"/>
      <c r="BW84" s="860"/>
      <c r="BX84" s="860"/>
      <c r="BY84" s="860"/>
      <c r="BZ84" s="860"/>
      <c r="CA84" s="860"/>
      <c r="CB84" s="860"/>
      <c r="CC84" s="860"/>
      <c r="CD84" s="860"/>
      <c r="CE84" s="860"/>
      <c r="CF84" s="860"/>
      <c r="CG84" s="865"/>
      <c r="CH84" s="862"/>
      <c r="CI84" s="863"/>
      <c r="CJ84" s="863"/>
      <c r="CK84" s="863"/>
      <c r="CL84" s="864"/>
      <c r="CM84" s="862"/>
      <c r="CN84" s="863"/>
      <c r="CO84" s="863"/>
      <c r="CP84" s="863"/>
      <c r="CQ84" s="864"/>
      <c r="CR84" s="862"/>
      <c r="CS84" s="863"/>
      <c r="CT84" s="863"/>
      <c r="CU84" s="863"/>
      <c r="CV84" s="864"/>
      <c r="CW84" s="862"/>
      <c r="CX84" s="863"/>
      <c r="CY84" s="863"/>
      <c r="CZ84" s="863"/>
      <c r="DA84" s="864"/>
      <c r="DB84" s="862"/>
      <c r="DC84" s="863"/>
      <c r="DD84" s="863"/>
      <c r="DE84" s="863"/>
      <c r="DF84" s="864"/>
      <c r="DG84" s="862"/>
      <c r="DH84" s="863"/>
      <c r="DI84" s="863"/>
      <c r="DJ84" s="863"/>
      <c r="DK84" s="864"/>
      <c r="DL84" s="862"/>
      <c r="DM84" s="863"/>
      <c r="DN84" s="863"/>
      <c r="DO84" s="863"/>
      <c r="DP84" s="864"/>
      <c r="DQ84" s="862"/>
      <c r="DR84" s="863"/>
      <c r="DS84" s="863"/>
      <c r="DT84" s="863"/>
      <c r="DU84" s="864"/>
      <c r="DV84" s="859"/>
      <c r="DW84" s="860"/>
      <c r="DX84" s="860"/>
      <c r="DY84" s="860"/>
      <c r="DZ84" s="861"/>
      <c r="EA84" s="218"/>
    </row>
    <row r="85" spans="1:131" ht="26.25" customHeight="1" x14ac:dyDescent="0.15">
      <c r="A85" s="226">
        <v>18</v>
      </c>
      <c r="B85" s="873"/>
      <c r="C85" s="874"/>
      <c r="D85" s="874"/>
      <c r="E85" s="874"/>
      <c r="F85" s="874"/>
      <c r="G85" s="874"/>
      <c r="H85" s="874"/>
      <c r="I85" s="874"/>
      <c r="J85" s="874"/>
      <c r="K85" s="874"/>
      <c r="L85" s="874"/>
      <c r="M85" s="874"/>
      <c r="N85" s="874"/>
      <c r="O85" s="874"/>
      <c r="P85" s="875"/>
      <c r="Q85" s="876"/>
      <c r="R85" s="830"/>
      <c r="S85" s="830"/>
      <c r="T85" s="830"/>
      <c r="U85" s="830"/>
      <c r="V85" s="830"/>
      <c r="W85" s="830"/>
      <c r="X85" s="830"/>
      <c r="Y85" s="830"/>
      <c r="Z85" s="830"/>
      <c r="AA85" s="830"/>
      <c r="AB85" s="830"/>
      <c r="AC85" s="830"/>
      <c r="AD85" s="830"/>
      <c r="AE85" s="830"/>
      <c r="AF85" s="830"/>
      <c r="AG85" s="830"/>
      <c r="AH85" s="830"/>
      <c r="AI85" s="830"/>
      <c r="AJ85" s="830"/>
      <c r="AK85" s="830"/>
      <c r="AL85" s="830"/>
      <c r="AM85" s="830"/>
      <c r="AN85" s="830"/>
      <c r="AO85" s="830"/>
      <c r="AP85" s="830"/>
      <c r="AQ85" s="830"/>
      <c r="AR85" s="830"/>
      <c r="AS85" s="830"/>
      <c r="AT85" s="830"/>
      <c r="AU85" s="830"/>
      <c r="AV85" s="830"/>
      <c r="AW85" s="830"/>
      <c r="AX85" s="830"/>
      <c r="AY85" s="830"/>
      <c r="AZ85" s="832"/>
      <c r="BA85" s="832"/>
      <c r="BB85" s="832"/>
      <c r="BC85" s="832"/>
      <c r="BD85" s="833"/>
      <c r="BE85" s="229"/>
      <c r="BF85" s="229"/>
      <c r="BG85" s="229"/>
      <c r="BH85" s="229"/>
      <c r="BI85" s="229"/>
      <c r="BJ85" s="229"/>
      <c r="BK85" s="229"/>
      <c r="BL85" s="229"/>
      <c r="BM85" s="229"/>
      <c r="BN85" s="229"/>
      <c r="BO85" s="229"/>
      <c r="BP85" s="229"/>
      <c r="BQ85" s="226">
        <v>79</v>
      </c>
      <c r="BR85" s="231"/>
      <c r="BS85" s="859"/>
      <c r="BT85" s="860"/>
      <c r="BU85" s="860"/>
      <c r="BV85" s="860"/>
      <c r="BW85" s="860"/>
      <c r="BX85" s="860"/>
      <c r="BY85" s="860"/>
      <c r="BZ85" s="860"/>
      <c r="CA85" s="860"/>
      <c r="CB85" s="860"/>
      <c r="CC85" s="860"/>
      <c r="CD85" s="860"/>
      <c r="CE85" s="860"/>
      <c r="CF85" s="860"/>
      <c r="CG85" s="865"/>
      <c r="CH85" s="862"/>
      <c r="CI85" s="863"/>
      <c r="CJ85" s="863"/>
      <c r="CK85" s="863"/>
      <c r="CL85" s="864"/>
      <c r="CM85" s="862"/>
      <c r="CN85" s="863"/>
      <c r="CO85" s="863"/>
      <c r="CP85" s="863"/>
      <c r="CQ85" s="864"/>
      <c r="CR85" s="862"/>
      <c r="CS85" s="863"/>
      <c r="CT85" s="863"/>
      <c r="CU85" s="863"/>
      <c r="CV85" s="864"/>
      <c r="CW85" s="862"/>
      <c r="CX85" s="863"/>
      <c r="CY85" s="863"/>
      <c r="CZ85" s="863"/>
      <c r="DA85" s="864"/>
      <c r="DB85" s="862"/>
      <c r="DC85" s="863"/>
      <c r="DD85" s="863"/>
      <c r="DE85" s="863"/>
      <c r="DF85" s="864"/>
      <c r="DG85" s="862"/>
      <c r="DH85" s="863"/>
      <c r="DI85" s="863"/>
      <c r="DJ85" s="863"/>
      <c r="DK85" s="864"/>
      <c r="DL85" s="862"/>
      <c r="DM85" s="863"/>
      <c r="DN85" s="863"/>
      <c r="DO85" s="863"/>
      <c r="DP85" s="864"/>
      <c r="DQ85" s="862"/>
      <c r="DR85" s="863"/>
      <c r="DS85" s="863"/>
      <c r="DT85" s="863"/>
      <c r="DU85" s="864"/>
      <c r="DV85" s="859"/>
      <c r="DW85" s="860"/>
      <c r="DX85" s="860"/>
      <c r="DY85" s="860"/>
      <c r="DZ85" s="861"/>
      <c r="EA85" s="218"/>
    </row>
    <row r="86" spans="1:131" ht="26.25" customHeight="1" x14ac:dyDescent="0.15">
      <c r="A86" s="226">
        <v>19</v>
      </c>
      <c r="B86" s="873"/>
      <c r="C86" s="874"/>
      <c r="D86" s="874"/>
      <c r="E86" s="874"/>
      <c r="F86" s="874"/>
      <c r="G86" s="874"/>
      <c r="H86" s="874"/>
      <c r="I86" s="874"/>
      <c r="J86" s="874"/>
      <c r="K86" s="874"/>
      <c r="L86" s="874"/>
      <c r="M86" s="874"/>
      <c r="N86" s="874"/>
      <c r="O86" s="874"/>
      <c r="P86" s="875"/>
      <c r="Q86" s="876"/>
      <c r="R86" s="830"/>
      <c r="S86" s="830"/>
      <c r="T86" s="830"/>
      <c r="U86" s="830"/>
      <c r="V86" s="830"/>
      <c r="W86" s="830"/>
      <c r="X86" s="830"/>
      <c r="Y86" s="830"/>
      <c r="Z86" s="830"/>
      <c r="AA86" s="830"/>
      <c r="AB86" s="830"/>
      <c r="AC86" s="830"/>
      <c r="AD86" s="830"/>
      <c r="AE86" s="830"/>
      <c r="AF86" s="830"/>
      <c r="AG86" s="830"/>
      <c r="AH86" s="830"/>
      <c r="AI86" s="830"/>
      <c r="AJ86" s="830"/>
      <c r="AK86" s="830"/>
      <c r="AL86" s="830"/>
      <c r="AM86" s="830"/>
      <c r="AN86" s="830"/>
      <c r="AO86" s="830"/>
      <c r="AP86" s="830"/>
      <c r="AQ86" s="830"/>
      <c r="AR86" s="830"/>
      <c r="AS86" s="830"/>
      <c r="AT86" s="830"/>
      <c r="AU86" s="830"/>
      <c r="AV86" s="830"/>
      <c r="AW86" s="830"/>
      <c r="AX86" s="830"/>
      <c r="AY86" s="830"/>
      <c r="AZ86" s="832"/>
      <c r="BA86" s="832"/>
      <c r="BB86" s="832"/>
      <c r="BC86" s="832"/>
      <c r="BD86" s="833"/>
      <c r="BE86" s="229"/>
      <c r="BF86" s="229"/>
      <c r="BG86" s="229"/>
      <c r="BH86" s="229"/>
      <c r="BI86" s="229"/>
      <c r="BJ86" s="229"/>
      <c r="BK86" s="229"/>
      <c r="BL86" s="229"/>
      <c r="BM86" s="229"/>
      <c r="BN86" s="229"/>
      <c r="BO86" s="229"/>
      <c r="BP86" s="229"/>
      <c r="BQ86" s="226">
        <v>80</v>
      </c>
      <c r="BR86" s="231"/>
      <c r="BS86" s="859"/>
      <c r="BT86" s="860"/>
      <c r="BU86" s="860"/>
      <c r="BV86" s="860"/>
      <c r="BW86" s="860"/>
      <c r="BX86" s="860"/>
      <c r="BY86" s="860"/>
      <c r="BZ86" s="860"/>
      <c r="CA86" s="860"/>
      <c r="CB86" s="860"/>
      <c r="CC86" s="860"/>
      <c r="CD86" s="860"/>
      <c r="CE86" s="860"/>
      <c r="CF86" s="860"/>
      <c r="CG86" s="865"/>
      <c r="CH86" s="862"/>
      <c r="CI86" s="863"/>
      <c r="CJ86" s="863"/>
      <c r="CK86" s="863"/>
      <c r="CL86" s="864"/>
      <c r="CM86" s="862"/>
      <c r="CN86" s="863"/>
      <c r="CO86" s="863"/>
      <c r="CP86" s="863"/>
      <c r="CQ86" s="864"/>
      <c r="CR86" s="862"/>
      <c r="CS86" s="863"/>
      <c r="CT86" s="863"/>
      <c r="CU86" s="863"/>
      <c r="CV86" s="864"/>
      <c r="CW86" s="862"/>
      <c r="CX86" s="863"/>
      <c r="CY86" s="863"/>
      <c r="CZ86" s="863"/>
      <c r="DA86" s="864"/>
      <c r="DB86" s="862"/>
      <c r="DC86" s="863"/>
      <c r="DD86" s="863"/>
      <c r="DE86" s="863"/>
      <c r="DF86" s="864"/>
      <c r="DG86" s="862"/>
      <c r="DH86" s="863"/>
      <c r="DI86" s="863"/>
      <c r="DJ86" s="863"/>
      <c r="DK86" s="864"/>
      <c r="DL86" s="862"/>
      <c r="DM86" s="863"/>
      <c r="DN86" s="863"/>
      <c r="DO86" s="863"/>
      <c r="DP86" s="864"/>
      <c r="DQ86" s="862"/>
      <c r="DR86" s="863"/>
      <c r="DS86" s="863"/>
      <c r="DT86" s="863"/>
      <c r="DU86" s="864"/>
      <c r="DV86" s="859"/>
      <c r="DW86" s="860"/>
      <c r="DX86" s="860"/>
      <c r="DY86" s="860"/>
      <c r="DZ86" s="861"/>
      <c r="EA86" s="218"/>
    </row>
    <row r="87" spans="1:131" ht="26.25" customHeight="1" x14ac:dyDescent="0.15">
      <c r="A87" s="232">
        <v>20</v>
      </c>
      <c r="B87" s="880"/>
      <c r="C87" s="881"/>
      <c r="D87" s="881"/>
      <c r="E87" s="881"/>
      <c r="F87" s="881"/>
      <c r="G87" s="881"/>
      <c r="H87" s="881"/>
      <c r="I87" s="881"/>
      <c r="J87" s="881"/>
      <c r="K87" s="881"/>
      <c r="L87" s="881"/>
      <c r="M87" s="881"/>
      <c r="N87" s="881"/>
      <c r="O87" s="881"/>
      <c r="P87" s="882"/>
      <c r="Q87" s="883"/>
      <c r="R87" s="884"/>
      <c r="S87" s="884"/>
      <c r="T87" s="884"/>
      <c r="U87" s="884"/>
      <c r="V87" s="884"/>
      <c r="W87" s="884"/>
      <c r="X87" s="884"/>
      <c r="Y87" s="884"/>
      <c r="Z87" s="884"/>
      <c r="AA87" s="884"/>
      <c r="AB87" s="884"/>
      <c r="AC87" s="884"/>
      <c r="AD87" s="884"/>
      <c r="AE87" s="884"/>
      <c r="AF87" s="884"/>
      <c r="AG87" s="884"/>
      <c r="AH87" s="884"/>
      <c r="AI87" s="884"/>
      <c r="AJ87" s="884"/>
      <c r="AK87" s="884"/>
      <c r="AL87" s="884"/>
      <c r="AM87" s="884"/>
      <c r="AN87" s="884"/>
      <c r="AO87" s="884"/>
      <c r="AP87" s="884"/>
      <c r="AQ87" s="884"/>
      <c r="AR87" s="884"/>
      <c r="AS87" s="884"/>
      <c r="AT87" s="884"/>
      <c r="AU87" s="884"/>
      <c r="AV87" s="884"/>
      <c r="AW87" s="884"/>
      <c r="AX87" s="884"/>
      <c r="AY87" s="884"/>
      <c r="AZ87" s="885"/>
      <c r="BA87" s="885"/>
      <c r="BB87" s="885"/>
      <c r="BC87" s="885"/>
      <c r="BD87" s="886"/>
      <c r="BE87" s="229"/>
      <c r="BF87" s="229"/>
      <c r="BG87" s="229"/>
      <c r="BH87" s="229"/>
      <c r="BI87" s="229"/>
      <c r="BJ87" s="229"/>
      <c r="BK87" s="229"/>
      <c r="BL87" s="229"/>
      <c r="BM87" s="229"/>
      <c r="BN87" s="229"/>
      <c r="BO87" s="229"/>
      <c r="BP87" s="229"/>
      <c r="BQ87" s="226">
        <v>81</v>
      </c>
      <c r="BR87" s="231"/>
      <c r="BS87" s="859"/>
      <c r="BT87" s="860"/>
      <c r="BU87" s="860"/>
      <c r="BV87" s="860"/>
      <c r="BW87" s="860"/>
      <c r="BX87" s="860"/>
      <c r="BY87" s="860"/>
      <c r="BZ87" s="860"/>
      <c r="CA87" s="860"/>
      <c r="CB87" s="860"/>
      <c r="CC87" s="860"/>
      <c r="CD87" s="860"/>
      <c r="CE87" s="860"/>
      <c r="CF87" s="860"/>
      <c r="CG87" s="865"/>
      <c r="CH87" s="862"/>
      <c r="CI87" s="863"/>
      <c r="CJ87" s="863"/>
      <c r="CK87" s="863"/>
      <c r="CL87" s="864"/>
      <c r="CM87" s="862"/>
      <c r="CN87" s="863"/>
      <c r="CO87" s="863"/>
      <c r="CP87" s="863"/>
      <c r="CQ87" s="864"/>
      <c r="CR87" s="862"/>
      <c r="CS87" s="863"/>
      <c r="CT87" s="863"/>
      <c r="CU87" s="863"/>
      <c r="CV87" s="864"/>
      <c r="CW87" s="862"/>
      <c r="CX87" s="863"/>
      <c r="CY87" s="863"/>
      <c r="CZ87" s="863"/>
      <c r="DA87" s="864"/>
      <c r="DB87" s="862"/>
      <c r="DC87" s="863"/>
      <c r="DD87" s="863"/>
      <c r="DE87" s="863"/>
      <c r="DF87" s="864"/>
      <c r="DG87" s="862"/>
      <c r="DH87" s="863"/>
      <c r="DI87" s="863"/>
      <c r="DJ87" s="863"/>
      <c r="DK87" s="864"/>
      <c r="DL87" s="862"/>
      <c r="DM87" s="863"/>
      <c r="DN87" s="863"/>
      <c r="DO87" s="863"/>
      <c r="DP87" s="864"/>
      <c r="DQ87" s="862"/>
      <c r="DR87" s="863"/>
      <c r="DS87" s="863"/>
      <c r="DT87" s="863"/>
      <c r="DU87" s="864"/>
      <c r="DV87" s="859"/>
      <c r="DW87" s="860"/>
      <c r="DX87" s="860"/>
      <c r="DY87" s="860"/>
      <c r="DZ87" s="861"/>
      <c r="EA87" s="218"/>
    </row>
    <row r="88" spans="1:131" ht="26.25" customHeight="1" thickBot="1" x14ac:dyDescent="0.2">
      <c r="A88" s="228" t="s">
        <v>376</v>
      </c>
      <c r="B88" s="789" t="s">
        <v>403</v>
      </c>
      <c r="C88" s="790"/>
      <c r="D88" s="790"/>
      <c r="E88" s="790"/>
      <c r="F88" s="790"/>
      <c r="G88" s="790"/>
      <c r="H88" s="790"/>
      <c r="I88" s="790"/>
      <c r="J88" s="790"/>
      <c r="K88" s="790"/>
      <c r="L88" s="790"/>
      <c r="M88" s="790"/>
      <c r="N88" s="790"/>
      <c r="O88" s="790"/>
      <c r="P88" s="791"/>
      <c r="Q88" s="840"/>
      <c r="R88" s="841"/>
      <c r="S88" s="841"/>
      <c r="T88" s="841"/>
      <c r="U88" s="841"/>
      <c r="V88" s="841"/>
      <c r="W88" s="841"/>
      <c r="X88" s="841"/>
      <c r="Y88" s="841"/>
      <c r="Z88" s="841"/>
      <c r="AA88" s="841"/>
      <c r="AB88" s="841"/>
      <c r="AC88" s="841"/>
      <c r="AD88" s="841"/>
      <c r="AE88" s="841"/>
      <c r="AF88" s="844">
        <f>SUM(AF68:AJ87)</f>
        <v>42845</v>
      </c>
      <c r="AG88" s="844"/>
      <c r="AH88" s="844"/>
      <c r="AI88" s="844"/>
      <c r="AJ88" s="844"/>
      <c r="AK88" s="841"/>
      <c r="AL88" s="841"/>
      <c r="AM88" s="841"/>
      <c r="AN88" s="841"/>
      <c r="AO88" s="841"/>
      <c r="AP88" s="844">
        <f>SUM(AP68:AT87)</f>
        <v>3643</v>
      </c>
      <c r="AQ88" s="844"/>
      <c r="AR88" s="844"/>
      <c r="AS88" s="844"/>
      <c r="AT88" s="844"/>
      <c r="AU88" s="844"/>
      <c r="AV88" s="844"/>
      <c r="AW88" s="844"/>
      <c r="AX88" s="844"/>
      <c r="AY88" s="844"/>
      <c r="AZ88" s="849"/>
      <c r="BA88" s="849"/>
      <c r="BB88" s="849"/>
      <c r="BC88" s="849"/>
      <c r="BD88" s="850"/>
      <c r="BE88" s="229"/>
      <c r="BF88" s="229"/>
      <c r="BG88" s="229"/>
      <c r="BH88" s="229"/>
      <c r="BI88" s="229"/>
      <c r="BJ88" s="229"/>
      <c r="BK88" s="229"/>
      <c r="BL88" s="229"/>
      <c r="BM88" s="229"/>
      <c r="BN88" s="229"/>
      <c r="BO88" s="229"/>
      <c r="BP88" s="229"/>
      <c r="BQ88" s="226">
        <v>82</v>
      </c>
      <c r="BR88" s="231"/>
      <c r="BS88" s="859"/>
      <c r="BT88" s="860"/>
      <c r="BU88" s="860"/>
      <c r="BV88" s="860"/>
      <c r="BW88" s="860"/>
      <c r="BX88" s="860"/>
      <c r="BY88" s="860"/>
      <c r="BZ88" s="860"/>
      <c r="CA88" s="860"/>
      <c r="CB88" s="860"/>
      <c r="CC88" s="860"/>
      <c r="CD88" s="860"/>
      <c r="CE88" s="860"/>
      <c r="CF88" s="860"/>
      <c r="CG88" s="865"/>
      <c r="CH88" s="862"/>
      <c r="CI88" s="863"/>
      <c r="CJ88" s="863"/>
      <c r="CK88" s="863"/>
      <c r="CL88" s="864"/>
      <c r="CM88" s="862"/>
      <c r="CN88" s="863"/>
      <c r="CO88" s="863"/>
      <c r="CP88" s="863"/>
      <c r="CQ88" s="864"/>
      <c r="CR88" s="862"/>
      <c r="CS88" s="863"/>
      <c r="CT88" s="863"/>
      <c r="CU88" s="863"/>
      <c r="CV88" s="864"/>
      <c r="CW88" s="862"/>
      <c r="CX88" s="863"/>
      <c r="CY88" s="863"/>
      <c r="CZ88" s="863"/>
      <c r="DA88" s="864"/>
      <c r="DB88" s="862"/>
      <c r="DC88" s="863"/>
      <c r="DD88" s="863"/>
      <c r="DE88" s="863"/>
      <c r="DF88" s="864"/>
      <c r="DG88" s="862"/>
      <c r="DH88" s="863"/>
      <c r="DI88" s="863"/>
      <c r="DJ88" s="863"/>
      <c r="DK88" s="864"/>
      <c r="DL88" s="862"/>
      <c r="DM88" s="863"/>
      <c r="DN88" s="863"/>
      <c r="DO88" s="863"/>
      <c r="DP88" s="864"/>
      <c r="DQ88" s="862"/>
      <c r="DR88" s="863"/>
      <c r="DS88" s="863"/>
      <c r="DT88" s="863"/>
      <c r="DU88" s="864"/>
      <c r="DV88" s="859"/>
      <c r="DW88" s="860"/>
      <c r="DX88" s="860"/>
      <c r="DY88" s="860"/>
      <c r="DZ88" s="861"/>
      <c r="EA88" s="218"/>
    </row>
    <row r="89" spans="1:131" ht="26.25" hidden="1" customHeight="1" x14ac:dyDescent="0.15">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859"/>
      <c r="BT89" s="860"/>
      <c r="BU89" s="860"/>
      <c r="BV89" s="860"/>
      <c r="BW89" s="860"/>
      <c r="BX89" s="860"/>
      <c r="BY89" s="860"/>
      <c r="BZ89" s="860"/>
      <c r="CA89" s="860"/>
      <c r="CB89" s="860"/>
      <c r="CC89" s="860"/>
      <c r="CD89" s="860"/>
      <c r="CE89" s="860"/>
      <c r="CF89" s="860"/>
      <c r="CG89" s="865"/>
      <c r="CH89" s="862"/>
      <c r="CI89" s="863"/>
      <c r="CJ89" s="863"/>
      <c r="CK89" s="863"/>
      <c r="CL89" s="864"/>
      <c r="CM89" s="862"/>
      <c r="CN89" s="863"/>
      <c r="CO89" s="863"/>
      <c r="CP89" s="863"/>
      <c r="CQ89" s="864"/>
      <c r="CR89" s="862"/>
      <c r="CS89" s="863"/>
      <c r="CT89" s="863"/>
      <c r="CU89" s="863"/>
      <c r="CV89" s="864"/>
      <c r="CW89" s="862"/>
      <c r="CX89" s="863"/>
      <c r="CY89" s="863"/>
      <c r="CZ89" s="863"/>
      <c r="DA89" s="864"/>
      <c r="DB89" s="862"/>
      <c r="DC89" s="863"/>
      <c r="DD89" s="863"/>
      <c r="DE89" s="863"/>
      <c r="DF89" s="864"/>
      <c r="DG89" s="862"/>
      <c r="DH89" s="863"/>
      <c r="DI89" s="863"/>
      <c r="DJ89" s="863"/>
      <c r="DK89" s="864"/>
      <c r="DL89" s="862"/>
      <c r="DM89" s="863"/>
      <c r="DN89" s="863"/>
      <c r="DO89" s="863"/>
      <c r="DP89" s="864"/>
      <c r="DQ89" s="862"/>
      <c r="DR89" s="863"/>
      <c r="DS89" s="863"/>
      <c r="DT89" s="863"/>
      <c r="DU89" s="864"/>
      <c r="DV89" s="859"/>
      <c r="DW89" s="860"/>
      <c r="DX89" s="860"/>
      <c r="DY89" s="860"/>
      <c r="DZ89" s="861"/>
      <c r="EA89" s="218"/>
    </row>
    <row r="90" spans="1:131" ht="26.25" hidden="1" customHeight="1" x14ac:dyDescent="0.15">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859"/>
      <c r="BT90" s="860"/>
      <c r="BU90" s="860"/>
      <c r="BV90" s="860"/>
      <c r="BW90" s="860"/>
      <c r="BX90" s="860"/>
      <c r="BY90" s="860"/>
      <c r="BZ90" s="860"/>
      <c r="CA90" s="860"/>
      <c r="CB90" s="860"/>
      <c r="CC90" s="860"/>
      <c r="CD90" s="860"/>
      <c r="CE90" s="860"/>
      <c r="CF90" s="860"/>
      <c r="CG90" s="865"/>
      <c r="CH90" s="862"/>
      <c r="CI90" s="863"/>
      <c r="CJ90" s="863"/>
      <c r="CK90" s="863"/>
      <c r="CL90" s="864"/>
      <c r="CM90" s="862"/>
      <c r="CN90" s="863"/>
      <c r="CO90" s="863"/>
      <c r="CP90" s="863"/>
      <c r="CQ90" s="864"/>
      <c r="CR90" s="862"/>
      <c r="CS90" s="863"/>
      <c r="CT90" s="863"/>
      <c r="CU90" s="863"/>
      <c r="CV90" s="864"/>
      <c r="CW90" s="862"/>
      <c r="CX90" s="863"/>
      <c r="CY90" s="863"/>
      <c r="CZ90" s="863"/>
      <c r="DA90" s="864"/>
      <c r="DB90" s="862"/>
      <c r="DC90" s="863"/>
      <c r="DD90" s="863"/>
      <c r="DE90" s="863"/>
      <c r="DF90" s="864"/>
      <c r="DG90" s="862"/>
      <c r="DH90" s="863"/>
      <c r="DI90" s="863"/>
      <c r="DJ90" s="863"/>
      <c r="DK90" s="864"/>
      <c r="DL90" s="862"/>
      <c r="DM90" s="863"/>
      <c r="DN90" s="863"/>
      <c r="DO90" s="863"/>
      <c r="DP90" s="864"/>
      <c r="DQ90" s="862"/>
      <c r="DR90" s="863"/>
      <c r="DS90" s="863"/>
      <c r="DT90" s="863"/>
      <c r="DU90" s="864"/>
      <c r="DV90" s="859"/>
      <c r="DW90" s="860"/>
      <c r="DX90" s="860"/>
      <c r="DY90" s="860"/>
      <c r="DZ90" s="861"/>
      <c r="EA90" s="218"/>
    </row>
    <row r="91" spans="1:131" ht="26.25" hidden="1" customHeight="1" x14ac:dyDescent="0.15">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859"/>
      <c r="BT91" s="860"/>
      <c r="BU91" s="860"/>
      <c r="BV91" s="860"/>
      <c r="BW91" s="860"/>
      <c r="BX91" s="860"/>
      <c r="BY91" s="860"/>
      <c r="BZ91" s="860"/>
      <c r="CA91" s="860"/>
      <c r="CB91" s="860"/>
      <c r="CC91" s="860"/>
      <c r="CD91" s="860"/>
      <c r="CE91" s="860"/>
      <c r="CF91" s="860"/>
      <c r="CG91" s="865"/>
      <c r="CH91" s="862"/>
      <c r="CI91" s="863"/>
      <c r="CJ91" s="863"/>
      <c r="CK91" s="863"/>
      <c r="CL91" s="864"/>
      <c r="CM91" s="862"/>
      <c r="CN91" s="863"/>
      <c r="CO91" s="863"/>
      <c r="CP91" s="863"/>
      <c r="CQ91" s="864"/>
      <c r="CR91" s="862"/>
      <c r="CS91" s="863"/>
      <c r="CT91" s="863"/>
      <c r="CU91" s="863"/>
      <c r="CV91" s="864"/>
      <c r="CW91" s="862"/>
      <c r="CX91" s="863"/>
      <c r="CY91" s="863"/>
      <c r="CZ91" s="863"/>
      <c r="DA91" s="864"/>
      <c r="DB91" s="862"/>
      <c r="DC91" s="863"/>
      <c r="DD91" s="863"/>
      <c r="DE91" s="863"/>
      <c r="DF91" s="864"/>
      <c r="DG91" s="862"/>
      <c r="DH91" s="863"/>
      <c r="DI91" s="863"/>
      <c r="DJ91" s="863"/>
      <c r="DK91" s="864"/>
      <c r="DL91" s="862"/>
      <c r="DM91" s="863"/>
      <c r="DN91" s="863"/>
      <c r="DO91" s="863"/>
      <c r="DP91" s="864"/>
      <c r="DQ91" s="862"/>
      <c r="DR91" s="863"/>
      <c r="DS91" s="863"/>
      <c r="DT91" s="863"/>
      <c r="DU91" s="864"/>
      <c r="DV91" s="859"/>
      <c r="DW91" s="860"/>
      <c r="DX91" s="860"/>
      <c r="DY91" s="860"/>
      <c r="DZ91" s="861"/>
      <c r="EA91" s="218"/>
    </row>
    <row r="92" spans="1:131" ht="26.25" hidden="1" customHeight="1" x14ac:dyDescent="0.15">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859"/>
      <c r="BT92" s="860"/>
      <c r="BU92" s="860"/>
      <c r="BV92" s="860"/>
      <c r="BW92" s="860"/>
      <c r="BX92" s="860"/>
      <c r="BY92" s="860"/>
      <c r="BZ92" s="860"/>
      <c r="CA92" s="860"/>
      <c r="CB92" s="860"/>
      <c r="CC92" s="860"/>
      <c r="CD92" s="860"/>
      <c r="CE92" s="860"/>
      <c r="CF92" s="860"/>
      <c r="CG92" s="865"/>
      <c r="CH92" s="862"/>
      <c r="CI92" s="863"/>
      <c r="CJ92" s="863"/>
      <c r="CK92" s="863"/>
      <c r="CL92" s="864"/>
      <c r="CM92" s="862"/>
      <c r="CN92" s="863"/>
      <c r="CO92" s="863"/>
      <c r="CP92" s="863"/>
      <c r="CQ92" s="864"/>
      <c r="CR92" s="862"/>
      <c r="CS92" s="863"/>
      <c r="CT92" s="863"/>
      <c r="CU92" s="863"/>
      <c r="CV92" s="864"/>
      <c r="CW92" s="862"/>
      <c r="CX92" s="863"/>
      <c r="CY92" s="863"/>
      <c r="CZ92" s="863"/>
      <c r="DA92" s="864"/>
      <c r="DB92" s="862"/>
      <c r="DC92" s="863"/>
      <c r="DD92" s="863"/>
      <c r="DE92" s="863"/>
      <c r="DF92" s="864"/>
      <c r="DG92" s="862"/>
      <c r="DH92" s="863"/>
      <c r="DI92" s="863"/>
      <c r="DJ92" s="863"/>
      <c r="DK92" s="864"/>
      <c r="DL92" s="862"/>
      <c r="DM92" s="863"/>
      <c r="DN92" s="863"/>
      <c r="DO92" s="863"/>
      <c r="DP92" s="864"/>
      <c r="DQ92" s="862"/>
      <c r="DR92" s="863"/>
      <c r="DS92" s="863"/>
      <c r="DT92" s="863"/>
      <c r="DU92" s="864"/>
      <c r="DV92" s="859"/>
      <c r="DW92" s="860"/>
      <c r="DX92" s="860"/>
      <c r="DY92" s="860"/>
      <c r="DZ92" s="861"/>
      <c r="EA92" s="218"/>
    </row>
    <row r="93" spans="1:131" ht="26.25" hidden="1" customHeight="1" x14ac:dyDescent="0.15">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859"/>
      <c r="BT93" s="860"/>
      <c r="BU93" s="860"/>
      <c r="BV93" s="860"/>
      <c r="BW93" s="860"/>
      <c r="BX93" s="860"/>
      <c r="BY93" s="860"/>
      <c r="BZ93" s="860"/>
      <c r="CA93" s="860"/>
      <c r="CB93" s="860"/>
      <c r="CC93" s="860"/>
      <c r="CD93" s="860"/>
      <c r="CE93" s="860"/>
      <c r="CF93" s="860"/>
      <c r="CG93" s="865"/>
      <c r="CH93" s="862"/>
      <c r="CI93" s="863"/>
      <c r="CJ93" s="863"/>
      <c r="CK93" s="863"/>
      <c r="CL93" s="864"/>
      <c r="CM93" s="862"/>
      <c r="CN93" s="863"/>
      <c r="CO93" s="863"/>
      <c r="CP93" s="863"/>
      <c r="CQ93" s="864"/>
      <c r="CR93" s="862"/>
      <c r="CS93" s="863"/>
      <c r="CT93" s="863"/>
      <c r="CU93" s="863"/>
      <c r="CV93" s="864"/>
      <c r="CW93" s="862"/>
      <c r="CX93" s="863"/>
      <c r="CY93" s="863"/>
      <c r="CZ93" s="863"/>
      <c r="DA93" s="864"/>
      <c r="DB93" s="862"/>
      <c r="DC93" s="863"/>
      <c r="DD93" s="863"/>
      <c r="DE93" s="863"/>
      <c r="DF93" s="864"/>
      <c r="DG93" s="862"/>
      <c r="DH93" s="863"/>
      <c r="DI93" s="863"/>
      <c r="DJ93" s="863"/>
      <c r="DK93" s="864"/>
      <c r="DL93" s="862"/>
      <c r="DM93" s="863"/>
      <c r="DN93" s="863"/>
      <c r="DO93" s="863"/>
      <c r="DP93" s="864"/>
      <c r="DQ93" s="862"/>
      <c r="DR93" s="863"/>
      <c r="DS93" s="863"/>
      <c r="DT93" s="863"/>
      <c r="DU93" s="864"/>
      <c r="DV93" s="859"/>
      <c r="DW93" s="860"/>
      <c r="DX93" s="860"/>
      <c r="DY93" s="860"/>
      <c r="DZ93" s="861"/>
      <c r="EA93" s="218"/>
    </row>
    <row r="94" spans="1:131" ht="26.25" hidden="1" customHeight="1" x14ac:dyDescent="0.15">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859"/>
      <c r="BT94" s="860"/>
      <c r="BU94" s="860"/>
      <c r="BV94" s="860"/>
      <c r="BW94" s="860"/>
      <c r="BX94" s="860"/>
      <c r="BY94" s="860"/>
      <c r="BZ94" s="860"/>
      <c r="CA94" s="860"/>
      <c r="CB94" s="860"/>
      <c r="CC94" s="860"/>
      <c r="CD94" s="860"/>
      <c r="CE94" s="860"/>
      <c r="CF94" s="860"/>
      <c r="CG94" s="865"/>
      <c r="CH94" s="862"/>
      <c r="CI94" s="863"/>
      <c r="CJ94" s="863"/>
      <c r="CK94" s="863"/>
      <c r="CL94" s="864"/>
      <c r="CM94" s="862"/>
      <c r="CN94" s="863"/>
      <c r="CO94" s="863"/>
      <c r="CP94" s="863"/>
      <c r="CQ94" s="864"/>
      <c r="CR94" s="862"/>
      <c r="CS94" s="863"/>
      <c r="CT94" s="863"/>
      <c r="CU94" s="863"/>
      <c r="CV94" s="864"/>
      <c r="CW94" s="862"/>
      <c r="CX94" s="863"/>
      <c r="CY94" s="863"/>
      <c r="CZ94" s="863"/>
      <c r="DA94" s="864"/>
      <c r="DB94" s="862"/>
      <c r="DC94" s="863"/>
      <c r="DD94" s="863"/>
      <c r="DE94" s="863"/>
      <c r="DF94" s="864"/>
      <c r="DG94" s="862"/>
      <c r="DH94" s="863"/>
      <c r="DI94" s="863"/>
      <c r="DJ94" s="863"/>
      <c r="DK94" s="864"/>
      <c r="DL94" s="862"/>
      <c r="DM94" s="863"/>
      <c r="DN94" s="863"/>
      <c r="DO94" s="863"/>
      <c r="DP94" s="864"/>
      <c r="DQ94" s="862"/>
      <c r="DR94" s="863"/>
      <c r="DS94" s="863"/>
      <c r="DT94" s="863"/>
      <c r="DU94" s="864"/>
      <c r="DV94" s="859"/>
      <c r="DW94" s="860"/>
      <c r="DX94" s="860"/>
      <c r="DY94" s="860"/>
      <c r="DZ94" s="861"/>
      <c r="EA94" s="218"/>
    </row>
    <row r="95" spans="1:131" ht="26.25" hidden="1" customHeight="1" x14ac:dyDescent="0.15">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859"/>
      <c r="BT95" s="860"/>
      <c r="BU95" s="860"/>
      <c r="BV95" s="860"/>
      <c r="BW95" s="860"/>
      <c r="BX95" s="860"/>
      <c r="BY95" s="860"/>
      <c r="BZ95" s="860"/>
      <c r="CA95" s="860"/>
      <c r="CB95" s="860"/>
      <c r="CC95" s="860"/>
      <c r="CD95" s="860"/>
      <c r="CE95" s="860"/>
      <c r="CF95" s="860"/>
      <c r="CG95" s="865"/>
      <c r="CH95" s="862"/>
      <c r="CI95" s="863"/>
      <c r="CJ95" s="863"/>
      <c r="CK95" s="863"/>
      <c r="CL95" s="864"/>
      <c r="CM95" s="862"/>
      <c r="CN95" s="863"/>
      <c r="CO95" s="863"/>
      <c r="CP95" s="863"/>
      <c r="CQ95" s="864"/>
      <c r="CR95" s="862"/>
      <c r="CS95" s="863"/>
      <c r="CT95" s="863"/>
      <c r="CU95" s="863"/>
      <c r="CV95" s="864"/>
      <c r="CW95" s="862"/>
      <c r="CX95" s="863"/>
      <c r="CY95" s="863"/>
      <c r="CZ95" s="863"/>
      <c r="DA95" s="864"/>
      <c r="DB95" s="862"/>
      <c r="DC95" s="863"/>
      <c r="DD95" s="863"/>
      <c r="DE95" s="863"/>
      <c r="DF95" s="864"/>
      <c r="DG95" s="862"/>
      <c r="DH95" s="863"/>
      <c r="DI95" s="863"/>
      <c r="DJ95" s="863"/>
      <c r="DK95" s="864"/>
      <c r="DL95" s="862"/>
      <c r="DM95" s="863"/>
      <c r="DN95" s="863"/>
      <c r="DO95" s="863"/>
      <c r="DP95" s="864"/>
      <c r="DQ95" s="862"/>
      <c r="DR95" s="863"/>
      <c r="DS95" s="863"/>
      <c r="DT95" s="863"/>
      <c r="DU95" s="864"/>
      <c r="DV95" s="859"/>
      <c r="DW95" s="860"/>
      <c r="DX95" s="860"/>
      <c r="DY95" s="860"/>
      <c r="DZ95" s="861"/>
      <c r="EA95" s="218"/>
    </row>
    <row r="96" spans="1:131" ht="26.25" hidden="1" customHeight="1" x14ac:dyDescent="0.15">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859"/>
      <c r="BT96" s="860"/>
      <c r="BU96" s="860"/>
      <c r="BV96" s="860"/>
      <c r="BW96" s="860"/>
      <c r="BX96" s="860"/>
      <c r="BY96" s="860"/>
      <c r="BZ96" s="860"/>
      <c r="CA96" s="860"/>
      <c r="CB96" s="860"/>
      <c r="CC96" s="860"/>
      <c r="CD96" s="860"/>
      <c r="CE96" s="860"/>
      <c r="CF96" s="860"/>
      <c r="CG96" s="865"/>
      <c r="CH96" s="862"/>
      <c r="CI96" s="863"/>
      <c r="CJ96" s="863"/>
      <c r="CK96" s="863"/>
      <c r="CL96" s="864"/>
      <c r="CM96" s="862"/>
      <c r="CN96" s="863"/>
      <c r="CO96" s="863"/>
      <c r="CP96" s="863"/>
      <c r="CQ96" s="864"/>
      <c r="CR96" s="862"/>
      <c r="CS96" s="863"/>
      <c r="CT96" s="863"/>
      <c r="CU96" s="863"/>
      <c r="CV96" s="864"/>
      <c r="CW96" s="862"/>
      <c r="CX96" s="863"/>
      <c r="CY96" s="863"/>
      <c r="CZ96" s="863"/>
      <c r="DA96" s="864"/>
      <c r="DB96" s="862"/>
      <c r="DC96" s="863"/>
      <c r="DD96" s="863"/>
      <c r="DE96" s="863"/>
      <c r="DF96" s="864"/>
      <c r="DG96" s="862"/>
      <c r="DH96" s="863"/>
      <c r="DI96" s="863"/>
      <c r="DJ96" s="863"/>
      <c r="DK96" s="864"/>
      <c r="DL96" s="862"/>
      <c r="DM96" s="863"/>
      <c r="DN96" s="863"/>
      <c r="DO96" s="863"/>
      <c r="DP96" s="864"/>
      <c r="DQ96" s="862"/>
      <c r="DR96" s="863"/>
      <c r="DS96" s="863"/>
      <c r="DT96" s="863"/>
      <c r="DU96" s="864"/>
      <c r="DV96" s="859"/>
      <c r="DW96" s="860"/>
      <c r="DX96" s="860"/>
      <c r="DY96" s="860"/>
      <c r="DZ96" s="861"/>
      <c r="EA96" s="218"/>
    </row>
    <row r="97" spans="1:131" ht="26.25" hidden="1" customHeight="1" x14ac:dyDescent="0.15">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859"/>
      <c r="BT97" s="860"/>
      <c r="BU97" s="860"/>
      <c r="BV97" s="860"/>
      <c r="BW97" s="860"/>
      <c r="BX97" s="860"/>
      <c r="BY97" s="860"/>
      <c r="BZ97" s="860"/>
      <c r="CA97" s="860"/>
      <c r="CB97" s="860"/>
      <c r="CC97" s="860"/>
      <c r="CD97" s="860"/>
      <c r="CE97" s="860"/>
      <c r="CF97" s="860"/>
      <c r="CG97" s="865"/>
      <c r="CH97" s="862"/>
      <c r="CI97" s="863"/>
      <c r="CJ97" s="863"/>
      <c r="CK97" s="863"/>
      <c r="CL97" s="864"/>
      <c r="CM97" s="862"/>
      <c r="CN97" s="863"/>
      <c r="CO97" s="863"/>
      <c r="CP97" s="863"/>
      <c r="CQ97" s="864"/>
      <c r="CR97" s="862"/>
      <c r="CS97" s="863"/>
      <c r="CT97" s="863"/>
      <c r="CU97" s="863"/>
      <c r="CV97" s="864"/>
      <c r="CW97" s="862"/>
      <c r="CX97" s="863"/>
      <c r="CY97" s="863"/>
      <c r="CZ97" s="863"/>
      <c r="DA97" s="864"/>
      <c r="DB97" s="862"/>
      <c r="DC97" s="863"/>
      <c r="DD97" s="863"/>
      <c r="DE97" s="863"/>
      <c r="DF97" s="864"/>
      <c r="DG97" s="862"/>
      <c r="DH97" s="863"/>
      <c r="DI97" s="863"/>
      <c r="DJ97" s="863"/>
      <c r="DK97" s="864"/>
      <c r="DL97" s="862"/>
      <c r="DM97" s="863"/>
      <c r="DN97" s="863"/>
      <c r="DO97" s="863"/>
      <c r="DP97" s="864"/>
      <c r="DQ97" s="862"/>
      <c r="DR97" s="863"/>
      <c r="DS97" s="863"/>
      <c r="DT97" s="863"/>
      <c r="DU97" s="864"/>
      <c r="DV97" s="859"/>
      <c r="DW97" s="860"/>
      <c r="DX97" s="860"/>
      <c r="DY97" s="860"/>
      <c r="DZ97" s="861"/>
      <c r="EA97" s="218"/>
    </row>
    <row r="98" spans="1:131" ht="26.25" hidden="1" customHeight="1" x14ac:dyDescent="0.15">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859"/>
      <c r="BT98" s="860"/>
      <c r="BU98" s="860"/>
      <c r="BV98" s="860"/>
      <c r="BW98" s="860"/>
      <c r="BX98" s="860"/>
      <c r="BY98" s="860"/>
      <c r="BZ98" s="860"/>
      <c r="CA98" s="860"/>
      <c r="CB98" s="860"/>
      <c r="CC98" s="860"/>
      <c r="CD98" s="860"/>
      <c r="CE98" s="860"/>
      <c r="CF98" s="860"/>
      <c r="CG98" s="865"/>
      <c r="CH98" s="862"/>
      <c r="CI98" s="863"/>
      <c r="CJ98" s="863"/>
      <c r="CK98" s="863"/>
      <c r="CL98" s="864"/>
      <c r="CM98" s="862"/>
      <c r="CN98" s="863"/>
      <c r="CO98" s="863"/>
      <c r="CP98" s="863"/>
      <c r="CQ98" s="864"/>
      <c r="CR98" s="862"/>
      <c r="CS98" s="863"/>
      <c r="CT98" s="863"/>
      <c r="CU98" s="863"/>
      <c r="CV98" s="864"/>
      <c r="CW98" s="862"/>
      <c r="CX98" s="863"/>
      <c r="CY98" s="863"/>
      <c r="CZ98" s="863"/>
      <c r="DA98" s="864"/>
      <c r="DB98" s="862"/>
      <c r="DC98" s="863"/>
      <c r="DD98" s="863"/>
      <c r="DE98" s="863"/>
      <c r="DF98" s="864"/>
      <c r="DG98" s="862"/>
      <c r="DH98" s="863"/>
      <c r="DI98" s="863"/>
      <c r="DJ98" s="863"/>
      <c r="DK98" s="864"/>
      <c r="DL98" s="862"/>
      <c r="DM98" s="863"/>
      <c r="DN98" s="863"/>
      <c r="DO98" s="863"/>
      <c r="DP98" s="864"/>
      <c r="DQ98" s="862"/>
      <c r="DR98" s="863"/>
      <c r="DS98" s="863"/>
      <c r="DT98" s="863"/>
      <c r="DU98" s="864"/>
      <c r="DV98" s="859"/>
      <c r="DW98" s="860"/>
      <c r="DX98" s="860"/>
      <c r="DY98" s="860"/>
      <c r="DZ98" s="861"/>
      <c r="EA98" s="218"/>
    </row>
    <row r="99" spans="1:131" ht="26.25" hidden="1" customHeight="1" x14ac:dyDescent="0.15">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859"/>
      <c r="BT99" s="860"/>
      <c r="BU99" s="860"/>
      <c r="BV99" s="860"/>
      <c r="BW99" s="860"/>
      <c r="BX99" s="860"/>
      <c r="BY99" s="860"/>
      <c r="BZ99" s="860"/>
      <c r="CA99" s="860"/>
      <c r="CB99" s="860"/>
      <c r="CC99" s="860"/>
      <c r="CD99" s="860"/>
      <c r="CE99" s="860"/>
      <c r="CF99" s="860"/>
      <c r="CG99" s="865"/>
      <c r="CH99" s="862"/>
      <c r="CI99" s="863"/>
      <c r="CJ99" s="863"/>
      <c r="CK99" s="863"/>
      <c r="CL99" s="864"/>
      <c r="CM99" s="862"/>
      <c r="CN99" s="863"/>
      <c r="CO99" s="863"/>
      <c r="CP99" s="863"/>
      <c r="CQ99" s="864"/>
      <c r="CR99" s="862"/>
      <c r="CS99" s="863"/>
      <c r="CT99" s="863"/>
      <c r="CU99" s="863"/>
      <c r="CV99" s="864"/>
      <c r="CW99" s="862"/>
      <c r="CX99" s="863"/>
      <c r="CY99" s="863"/>
      <c r="CZ99" s="863"/>
      <c r="DA99" s="864"/>
      <c r="DB99" s="862"/>
      <c r="DC99" s="863"/>
      <c r="DD99" s="863"/>
      <c r="DE99" s="863"/>
      <c r="DF99" s="864"/>
      <c r="DG99" s="862"/>
      <c r="DH99" s="863"/>
      <c r="DI99" s="863"/>
      <c r="DJ99" s="863"/>
      <c r="DK99" s="864"/>
      <c r="DL99" s="862"/>
      <c r="DM99" s="863"/>
      <c r="DN99" s="863"/>
      <c r="DO99" s="863"/>
      <c r="DP99" s="864"/>
      <c r="DQ99" s="862"/>
      <c r="DR99" s="863"/>
      <c r="DS99" s="863"/>
      <c r="DT99" s="863"/>
      <c r="DU99" s="864"/>
      <c r="DV99" s="859"/>
      <c r="DW99" s="860"/>
      <c r="DX99" s="860"/>
      <c r="DY99" s="860"/>
      <c r="DZ99" s="861"/>
      <c r="EA99" s="218"/>
    </row>
    <row r="100" spans="1:131" ht="26.25" hidden="1" customHeight="1" x14ac:dyDescent="0.15">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859"/>
      <c r="BT100" s="860"/>
      <c r="BU100" s="860"/>
      <c r="BV100" s="860"/>
      <c r="BW100" s="860"/>
      <c r="BX100" s="860"/>
      <c r="BY100" s="860"/>
      <c r="BZ100" s="860"/>
      <c r="CA100" s="860"/>
      <c r="CB100" s="860"/>
      <c r="CC100" s="860"/>
      <c r="CD100" s="860"/>
      <c r="CE100" s="860"/>
      <c r="CF100" s="860"/>
      <c r="CG100" s="865"/>
      <c r="CH100" s="862"/>
      <c r="CI100" s="863"/>
      <c r="CJ100" s="863"/>
      <c r="CK100" s="863"/>
      <c r="CL100" s="864"/>
      <c r="CM100" s="862"/>
      <c r="CN100" s="863"/>
      <c r="CO100" s="863"/>
      <c r="CP100" s="863"/>
      <c r="CQ100" s="864"/>
      <c r="CR100" s="862"/>
      <c r="CS100" s="863"/>
      <c r="CT100" s="863"/>
      <c r="CU100" s="863"/>
      <c r="CV100" s="864"/>
      <c r="CW100" s="862"/>
      <c r="CX100" s="863"/>
      <c r="CY100" s="863"/>
      <c r="CZ100" s="863"/>
      <c r="DA100" s="864"/>
      <c r="DB100" s="862"/>
      <c r="DC100" s="863"/>
      <c r="DD100" s="863"/>
      <c r="DE100" s="863"/>
      <c r="DF100" s="864"/>
      <c r="DG100" s="862"/>
      <c r="DH100" s="863"/>
      <c r="DI100" s="863"/>
      <c r="DJ100" s="863"/>
      <c r="DK100" s="864"/>
      <c r="DL100" s="862"/>
      <c r="DM100" s="863"/>
      <c r="DN100" s="863"/>
      <c r="DO100" s="863"/>
      <c r="DP100" s="864"/>
      <c r="DQ100" s="862"/>
      <c r="DR100" s="863"/>
      <c r="DS100" s="863"/>
      <c r="DT100" s="863"/>
      <c r="DU100" s="864"/>
      <c r="DV100" s="859"/>
      <c r="DW100" s="860"/>
      <c r="DX100" s="860"/>
      <c r="DY100" s="860"/>
      <c r="DZ100" s="861"/>
      <c r="EA100" s="218"/>
    </row>
    <row r="101" spans="1:131" ht="26.25" hidden="1" customHeight="1" x14ac:dyDescent="0.15">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859"/>
      <c r="BT101" s="860"/>
      <c r="BU101" s="860"/>
      <c r="BV101" s="860"/>
      <c r="BW101" s="860"/>
      <c r="BX101" s="860"/>
      <c r="BY101" s="860"/>
      <c r="BZ101" s="860"/>
      <c r="CA101" s="860"/>
      <c r="CB101" s="860"/>
      <c r="CC101" s="860"/>
      <c r="CD101" s="860"/>
      <c r="CE101" s="860"/>
      <c r="CF101" s="860"/>
      <c r="CG101" s="865"/>
      <c r="CH101" s="862"/>
      <c r="CI101" s="863"/>
      <c r="CJ101" s="863"/>
      <c r="CK101" s="863"/>
      <c r="CL101" s="864"/>
      <c r="CM101" s="862"/>
      <c r="CN101" s="863"/>
      <c r="CO101" s="863"/>
      <c r="CP101" s="863"/>
      <c r="CQ101" s="864"/>
      <c r="CR101" s="862"/>
      <c r="CS101" s="863"/>
      <c r="CT101" s="863"/>
      <c r="CU101" s="863"/>
      <c r="CV101" s="864"/>
      <c r="CW101" s="862"/>
      <c r="CX101" s="863"/>
      <c r="CY101" s="863"/>
      <c r="CZ101" s="863"/>
      <c r="DA101" s="864"/>
      <c r="DB101" s="862"/>
      <c r="DC101" s="863"/>
      <c r="DD101" s="863"/>
      <c r="DE101" s="863"/>
      <c r="DF101" s="864"/>
      <c r="DG101" s="862"/>
      <c r="DH101" s="863"/>
      <c r="DI101" s="863"/>
      <c r="DJ101" s="863"/>
      <c r="DK101" s="864"/>
      <c r="DL101" s="862"/>
      <c r="DM101" s="863"/>
      <c r="DN101" s="863"/>
      <c r="DO101" s="863"/>
      <c r="DP101" s="864"/>
      <c r="DQ101" s="862"/>
      <c r="DR101" s="863"/>
      <c r="DS101" s="863"/>
      <c r="DT101" s="863"/>
      <c r="DU101" s="864"/>
      <c r="DV101" s="859"/>
      <c r="DW101" s="860"/>
      <c r="DX101" s="860"/>
      <c r="DY101" s="860"/>
      <c r="DZ101" s="861"/>
      <c r="EA101" s="218"/>
    </row>
    <row r="102" spans="1:131" ht="26.25" customHeight="1" thickBot="1" x14ac:dyDescent="0.2">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376</v>
      </c>
      <c r="BR102" s="789" t="s">
        <v>404</v>
      </c>
      <c r="BS102" s="790"/>
      <c r="BT102" s="790"/>
      <c r="BU102" s="790"/>
      <c r="BV102" s="790"/>
      <c r="BW102" s="790"/>
      <c r="BX102" s="790"/>
      <c r="BY102" s="790"/>
      <c r="BZ102" s="790"/>
      <c r="CA102" s="790"/>
      <c r="CB102" s="790"/>
      <c r="CC102" s="790"/>
      <c r="CD102" s="790"/>
      <c r="CE102" s="790"/>
      <c r="CF102" s="790"/>
      <c r="CG102" s="791"/>
      <c r="CH102" s="887"/>
      <c r="CI102" s="888"/>
      <c r="CJ102" s="888"/>
      <c r="CK102" s="888"/>
      <c r="CL102" s="889"/>
      <c r="CM102" s="887"/>
      <c r="CN102" s="888"/>
      <c r="CO102" s="888"/>
      <c r="CP102" s="888"/>
      <c r="CQ102" s="889"/>
      <c r="CR102" s="890"/>
      <c r="CS102" s="852"/>
      <c r="CT102" s="852"/>
      <c r="CU102" s="852"/>
      <c r="CV102" s="891"/>
      <c r="CW102" s="890"/>
      <c r="CX102" s="852"/>
      <c r="CY102" s="852"/>
      <c r="CZ102" s="852"/>
      <c r="DA102" s="891"/>
      <c r="DB102" s="890"/>
      <c r="DC102" s="852"/>
      <c r="DD102" s="852"/>
      <c r="DE102" s="852"/>
      <c r="DF102" s="891"/>
      <c r="DG102" s="890"/>
      <c r="DH102" s="852"/>
      <c r="DI102" s="852"/>
      <c r="DJ102" s="852"/>
      <c r="DK102" s="891"/>
      <c r="DL102" s="890"/>
      <c r="DM102" s="852"/>
      <c r="DN102" s="852"/>
      <c r="DO102" s="852"/>
      <c r="DP102" s="891"/>
      <c r="DQ102" s="890"/>
      <c r="DR102" s="852"/>
      <c r="DS102" s="852"/>
      <c r="DT102" s="852"/>
      <c r="DU102" s="891"/>
      <c r="DV102" s="789"/>
      <c r="DW102" s="790"/>
      <c r="DX102" s="790"/>
      <c r="DY102" s="790"/>
      <c r="DZ102" s="914"/>
      <c r="EA102" s="218"/>
    </row>
    <row r="103" spans="1:131" ht="26.25" customHeight="1" x14ac:dyDescent="0.15">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15" t="s">
        <v>405</v>
      </c>
      <c r="BR103" s="915"/>
      <c r="BS103" s="915"/>
      <c r="BT103" s="915"/>
      <c r="BU103" s="915"/>
      <c r="BV103" s="915"/>
      <c r="BW103" s="915"/>
      <c r="BX103" s="915"/>
      <c r="BY103" s="915"/>
      <c r="BZ103" s="915"/>
      <c r="CA103" s="915"/>
      <c r="CB103" s="915"/>
      <c r="CC103" s="915"/>
      <c r="CD103" s="915"/>
      <c r="CE103" s="915"/>
      <c r="CF103" s="915"/>
      <c r="CG103" s="915"/>
      <c r="CH103" s="915"/>
      <c r="CI103" s="915"/>
      <c r="CJ103" s="915"/>
      <c r="CK103" s="915"/>
      <c r="CL103" s="915"/>
      <c r="CM103" s="915"/>
      <c r="CN103" s="915"/>
      <c r="CO103" s="915"/>
      <c r="CP103" s="915"/>
      <c r="CQ103" s="915"/>
      <c r="CR103" s="915"/>
      <c r="CS103" s="915"/>
      <c r="CT103" s="915"/>
      <c r="CU103" s="915"/>
      <c r="CV103" s="915"/>
      <c r="CW103" s="915"/>
      <c r="CX103" s="915"/>
      <c r="CY103" s="915"/>
      <c r="CZ103" s="915"/>
      <c r="DA103" s="915"/>
      <c r="DB103" s="915"/>
      <c r="DC103" s="915"/>
      <c r="DD103" s="915"/>
      <c r="DE103" s="915"/>
      <c r="DF103" s="915"/>
      <c r="DG103" s="915"/>
      <c r="DH103" s="915"/>
      <c r="DI103" s="915"/>
      <c r="DJ103" s="915"/>
      <c r="DK103" s="915"/>
      <c r="DL103" s="915"/>
      <c r="DM103" s="915"/>
      <c r="DN103" s="915"/>
      <c r="DO103" s="915"/>
      <c r="DP103" s="915"/>
      <c r="DQ103" s="915"/>
      <c r="DR103" s="915"/>
      <c r="DS103" s="915"/>
      <c r="DT103" s="915"/>
      <c r="DU103" s="915"/>
      <c r="DV103" s="915"/>
      <c r="DW103" s="915"/>
      <c r="DX103" s="915"/>
      <c r="DY103" s="915"/>
      <c r="DZ103" s="915"/>
      <c r="EA103" s="218"/>
    </row>
    <row r="104" spans="1:131" ht="26.25" customHeight="1" x14ac:dyDescent="0.15">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16" t="s">
        <v>406</v>
      </c>
      <c r="BR104" s="916"/>
      <c r="BS104" s="916"/>
      <c r="BT104" s="916"/>
      <c r="BU104" s="916"/>
      <c r="BV104" s="916"/>
      <c r="BW104" s="916"/>
      <c r="BX104" s="916"/>
      <c r="BY104" s="916"/>
      <c r="BZ104" s="916"/>
      <c r="CA104" s="916"/>
      <c r="CB104" s="916"/>
      <c r="CC104" s="916"/>
      <c r="CD104" s="916"/>
      <c r="CE104" s="916"/>
      <c r="CF104" s="916"/>
      <c r="CG104" s="916"/>
      <c r="CH104" s="916"/>
      <c r="CI104" s="916"/>
      <c r="CJ104" s="916"/>
      <c r="CK104" s="916"/>
      <c r="CL104" s="916"/>
      <c r="CM104" s="916"/>
      <c r="CN104" s="916"/>
      <c r="CO104" s="916"/>
      <c r="CP104" s="916"/>
      <c r="CQ104" s="916"/>
      <c r="CR104" s="916"/>
      <c r="CS104" s="916"/>
      <c r="CT104" s="916"/>
      <c r="CU104" s="916"/>
      <c r="CV104" s="916"/>
      <c r="CW104" s="916"/>
      <c r="CX104" s="916"/>
      <c r="CY104" s="916"/>
      <c r="CZ104" s="916"/>
      <c r="DA104" s="916"/>
      <c r="DB104" s="916"/>
      <c r="DC104" s="916"/>
      <c r="DD104" s="916"/>
      <c r="DE104" s="916"/>
      <c r="DF104" s="916"/>
      <c r="DG104" s="916"/>
      <c r="DH104" s="916"/>
      <c r="DI104" s="916"/>
      <c r="DJ104" s="916"/>
      <c r="DK104" s="916"/>
      <c r="DL104" s="916"/>
      <c r="DM104" s="916"/>
      <c r="DN104" s="916"/>
      <c r="DO104" s="916"/>
      <c r="DP104" s="916"/>
      <c r="DQ104" s="916"/>
      <c r="DR104" s="916"/>
      <c r="DS104" s="916"/>
      <c r="DT104" s="916"/>
      <c r="DU104" s="916"/>
      <c r="DV104" s="916"/>
      <c r="DW104" s="916"/>
      <c r="DX104" s="916"/>
      <c r="DY104" s="916"/>
      <c r="DZ104" s="916"/>
      <c r="EA104" s="218"/>
    </row>
    <row r="105" spans="1:131" ht="11.25" customHeight="1" x14ac:dyDescent="0.15">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15">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
      <c r="A107" s="237" t="s">
        <v>407</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408</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15">
      <c r="A108" s="917" t="s">
        <v>409</v>
      </c>
      <c r="B108" s="918"/>
      <c r="C108" s="918"/>
      <c r="D108" s="918"/>
      <c r="E108" s="918"/>
      <c r="F108" s="918"/>
      <c r="G108" s="918"/>
      <c r="H108" s="918"/>
      <c r="I108" s="918"/>
      <c r="J108" s="918"/>
      <c r="K108" s="918"/>
      <c r="L108" s="918"/>
      <c r="M108" s="918"/>
      <c r="N108" s="918"/>
      <c r="O108" s="918"/>
      <c r="P108" s="918"/>
      <c r="Q108" s="918"/>
      <c r="R108" s="918"/>
      <c r="S108" s="918"/>
      <c r="T108" s="918"/>
      <c r="U108" s="918"/>
      <c r="V108" s="918"/>
      <c r="W108" s="918"/>
      <c r="X108" s="918"/>
      <c r="Y108" s="918"/>
      <c r="Z108" s="918"/>
      <c r="AA108" s="918"/>
      <c r="AB108" s="918"/>
      <c r="AC108" s="918"/>
      <c r="AD108" s="918"/>
      <c r="AE108" s="918"/>
      <c r="AF108" s="918"/>
      <c r="AG108" s="918"/>
      <c r="AH108" s="918"/>
      <c r="AI108" s="918"/>
      <c r="AJ108" s="918"/>
      <c r="AK108" s="918"/>
      <c r="AL108" s="918"/>
      <c r="AM108" s="918"/>
      <c r="AN108" s="918"/>
      <c r="AO108" s="918"/>
      <c r="AP108" s="918"/>
      <c r="AQ108" s="918"/>
      <c r="AR108" s="918"/>
      <c r="AS108" s="918"/>
      <c r="AT108" s="919"/>
      <c r="AU108" s="917" t="s">
        <v>410</v>
      </c>
      <c r="AV108" s="918"/>
      <c r="AW108" s="918"/>
      <c r="AX108" s="918"/>
      <c r="AY108" s="918"/>
      <c r="AZ108" s="918"/>
      <c r="BA108" s="918"/>
      <c r="BB108" s="918"/>
      <c r="BC108" s="918"/>
      <c r="BD108" s="918"/>
      <c r="BE108" s="918"/>
      <c r="BF108" s="918"/>
      <c r="BG108" s="918"/>
      <c r="BH108" s="918"/>
      <c r="BI108" s="918"/>
      <c r="BJ108" s="918"/>
      <c r="BK108" s="918"/>
      <c r="BL108" s="918"/>
      <c r="BM108" s="918"/>
      <c r="BN108" s="918"/>
      <c r="BO108" s="918"/>
      <c r="BP108" s="918"/>
      <c r="BQ108" s="918"/>
      <c r="BR108" s="918"/>
      <c r="BS108" s="918"/>
      <c r="BT108" s="918"/>
      <c r="BU108" s="918"/>
      <c r="BV108" s="918"/>
      <c r="BW108" s="918"/>
      <c r="BX108" s="918"/>
      <c r="BY108" s="918"/>
      <c r="BZ108" s="918"/>
      <c r="CA108" s="918"/>
      <c r="CB108" s="918"/>
      <c r="CC108" s="918"/>
      <c r="CD108" s="918"/>
      <c r="CE108" s="918"/>
      <c r="CF108" s="918"/>
      <c r="CG108" s="918"/>
      <c r="CH108" s="918"/>
      <c r="CI108" s="918"/>
      <c r="CJ108" s="918"/>
      <c r="CK108" s="918"/>
      <c r="CL108" s="918"/>
      <c r="CM108" s="918"/>
      <c r="CN108" s="918"/>
      <c r="CO108" s="918"/>
      <c r="CP108" s="918"/>
      <c r="CQ108" s="918"/>
      <c r="CR108" s="918"/>
      <c r="CS108" s="918"/>
      <c r="CT108" s="918"/>
      <c r="CU108" s="918"/>
      <c r="CV108" s="918"/>
      <c r="CW108" s="918"/>
      <c r="CX108" s="918"/>
      <c r="CY108" s="918"/>
      <c r="CZ108" s="918"/>
      <c r="DA108" s="918"/>
      <c r="DB108" s="918"/>
      <c r="DC108" s="918"/>
      <c r="DD108" s="918"/>
      <c r="DE108" s="918"/>
      <c r="DF108" s="918"/>
      <c r="DG108" s="918"/>
      <c r="DH108" s="918"/>
      <c r="DI108" s="918"/>
      <c r="DJ108" s="918"/>
      <c r="DK108" s="918"/>
      <c r="DL108" s="918"/>
      <c r="DM108" s="918"/>
      <c r="DN108" s="918"/>
      <c r="DO108" s="918"/>
      <c r="DP108" s="918"/>
      <c r="DQ108" s="918"/>
      <c r="DR108" s="918"/>
      <c r="DS108" s="918"/>
      <c r="DT108" s="918"/>
      <c r="DU108" s="918"/>
      <c r="DV108" s="918"/>
      <c r="DW108" s="918"/>
      <c r="DX108" s="918"/>
      <c r="DY108" s="918"/>
      <c r="DZ108" s="919"/>
    </row>
    <row r="109" spans="1:131" s="218" customFormat="1" ht="26.25" customHeight="1" x14ac:dyDescent="0.15">
      <c r="A109" s="912" t="s">
        <v>411</v>
      </c>
      <c r="B109" s="893"/>
      <c r="C109" s="893"/>
      <c r="D109" s="893"/>
      <c r="E109" s="893"/>
      <c r="F109" s="893"/>
      <c r="G109" s="893"/>
      <c r="H109" s="893"/>
      <c r="I109" s="893"/>
      <c r="J109" s="893"/>
      <c r="K109" s="893"/>
      <c r="L109" s="893"/>
      <c r="M109" s="893"/>
      <c r="N109" s="893"/>
      <c r="O109" s="893"/>
      <c r="P109" s="893"/>
      <c r="Q109" s="893"/>
      <c r="R109" s="893"/>
      <c r="S109" s="893"/>
      <c r="T109" s="893"/>
      <c r="U109" s="893"/>
      <c r="V109" s="893"/>
      <c r="W109" s="893"/>
      <c r="X109" s="893"/>
      <c r="Y109" s="893"/>
      <c r="Z109" s="894"/>
      <c r="AA109" s="892" t="s">
        <v>412</v>
      </c>
      <c r="AB109" s="893"/>
      <c r="AC109" s="893"/>
      <c r="AD109" s="893"/>
      <c r="AE109" s="894"/>
      <c r="AF109" s="892" t="s">
        <v>413</v>
      </c>
      <c r="AG109" s="893"/>
      <c r="AH109" s="893"/>
      <c r="AI109" s="893"/>
      <c r="AJ109" s="894"/>
      <c r="AK109" s="892" t="s">
        <v>293</v>
      </c>
      <c r="AL109" s="893"/>
      <c r="AM109" s="893"/>
      <c r="AN109" s="893"/>
      <c r="AO109" s="894"/>
      <c r="AP109" s="892" t="s">
        <v>414</v>
      </c>
      <c r="AQ109" s="893"/>
      <c r="AR109" s="893"/>
      <c r="AS109" s="893"/>
      <c r="AT109" s="895"/>
      <c r="AU109" s="912" t="s">
        <v>411</v>
      </c>
      <c r="AV109" s="893"/>
      <c r="AW109" s="893"/>
      <c r="AX109" s="893"/>
      <c r="AY109" s="893"/>
      <c r="AZ109" s="893"/>
      <c r="BA109" s="893"/>
      <c r="BB109" s="893"/>
      <c r="BC109" s="893"/>
      <c r="BD109" s="893"/>
      <c r="BE109" s="893"/>
      <c r="BF109" s="893"/>
      <c r="BG109" s="893"/>
      <c r="BH109" s="893"/>
      <c r="BI109" s="893"/>
      <c r="BJ109" s="893"/>
      <c r="BK109" s="893"/>
      <c r="BL109" s="893"/>
      <c r="BM109" s="893"/>
      <c r="BN109" s="893"/>
      <c r="BO109" s="893"/>
      <c r="BP109" s="894"/>
      <c r="BQ109" s="892" t="s">
        <v>412</v>
      </c>
      <c r="BR109" s="893"/>
      <c r="BS109" s="893"/>
      <c r="BT109" s="893"/>
      <c r="BU109" s="894"/>
      <c r="BV109" s="892" t="s">
        <v>413</v>
      </c>
      <c r="BW109" s="893"/>
      <c r="BX109" s="893"/>
      <c r="BY109" s="893"/>
      <c r="BZ109" s="894"/>
      <c r="CA109" s="892" t="s">
        <v>293</v>
      </c>
      <c r="CB109" s="893"/>
      <c r="CC109" s="893"/>
      <c r="CD109" s="893"/>
      <c r="CE109" s="894"/>
      <c r="CF109" s="913" t="s">
        <v>414</v>
      </c>
      <c r="CG109" s="913"/>
      <c r="CH109" s="913"/>
      <c r="CI109" s="913"/>
      <c r="CJ109" s="913"/>
      <c r="CK109" s="892" t="s">
        <v>415</v>
      </c>
      <c r="CL109" s="893"/>
      <c r="CM109" s="893"/>
      <c r="CN109" s="893"/>
      <c r="CO109" s="893"/>
      <c r="CP109" s="893"/>
      <c r="CQ109" s="893"/>
      <c r="CR109" s="893"/>
      <c r="CS109" s="893"/>
      <c r="CT109" s="893"/>
      <c r="CU109" s="893"/>
      <c r="CV109" s="893"/>
      <c r="CW109" s="893"/>
      <c r="CX109" s="893"/>
      <c r="CY109" s="893"/>
      <c r="CZ109" s="893"/>
      <c r="DA109" s="893"/>
      <c r="DB109" s="893"/>
      <c r="DC109" s="893"/>
      <c r="DD109" s="893"/>
      <c r="DE109" s="893"/>
      <c r="DF109" s="894"/>
      <c r="DG109" s="892" t="s">
        <v>412</v>
      </c>
      <c r="DH109" s="893"/>
      <c r="DI109" s="893"/>
      <c r="DJ109" s="893"/>
      <c r="DK109" s="894"/>
      <c r="DL109" s="892" t="s">
        <v>413</v>
      </c>
      <c r="DM109" s="893"/>
      <c r="DN109" s="893"/>
      <c r="DO109" s="893"/>
      <c r="DP109" s="894"/>
      <c r="DQ109" s="892" t="s">
        <v>293</v>
      </c>
      <c r="DR109" s="893"/>
      <c r="DS109" s="893"/>
      <c r="DT109" s="893"/>
      <c r="DU109" s="894"/>
      <c r="DV109" s="892" t="s">
        <v>414</v>
      </c>
      <c r="DW109" s="893"/>
      <c r="DX109" s="893"/>
      <c r="DY109" s="893"/>
      <c r="DZ109" s="895"/>
    </row>
    <row r="110" spans="1:131" s="218" customFormat="1" ht="26.25" customHeight="1" x14ac:dyDescent="0.15">
      <c r="A110" s="896" t="s">
        <v>416</v>
      </c>
      <c r="B110" s="897"/>
      <c r="C110" s="897"/>
      <c r="D110" s="897"/>
      <c r="E110" s="897"/>
      <c r="F110" s="897"/>
      <c r="G110" s="897"/>
      <c r="H110" s="897"/>
      <c r="I110" s="897"/>
      <c r="J110" s="897"/>
      <c r="K110" s="897"/>
      <c r="L110" s="897"/>
      <c r="M110" s="897"/>
      <c r="N110" s="897"/>
      <c r="O110" s="897"/>
      <c r="P110" s="897"/>
      <c r="Q110" s="897"/>
      <c r="R110" s="897"/>
      <c r="S110" s="897"/>
      <c r="T110" s="897"/>
      <c r="U110" s="897"/>
      <c r="V110" s="897"/>
      <c r="W110" s="897"/>
      <c r="X110" s="897"/>
      <c r="Y110" s="897"/>
      <c r="Z110" s="898"/>
      <c r="AA110" s="899">
        <v>549166</v>
      </c>
      <c r="AB110" s="900"/>
      <c r="AC110" s="900"/>
      <c r="AD110" s="900"/>
      <c r="AE110" s="901"/>
      <c r="AF110" s="902">
        <v>550402</v>
      </c>
      <c r="AG110" s="900"/>
      <c r="AH110" s="900"/>
      <c r="AI110" s="900"/>
      <c r="AJ110" s="901"/>
      <c r="AK110" s="902">
        <v>534031</v>
      </c>
      <c r="AL110" s="900"/>
      <c r="AM110" s="900"/>
      <c r="AN110" s="900"/>
      <c r="AO110" s="901"/>
      <c r="AP110" s="903">
        <v>16.2</v>
      </c>
      <c r="AQ110" s="904"/>
      <c r="AR110" s="904"/>
      <c r="AS110" s="904"/>
      <c r="AT110" s="905"/>
      <c r="AU110" s="906" t="s">
        <v>69</v>
      </c>
      <c r="AV110" s="907"/>
      <c r="AW110" s="907"/>
      <c r="AX110" s="907"/>
      <c r="AY110" s="907"/>
      <c r="AZ110" s="929" t="s">
        <v>417</v>
      </c>
      <c r="BA110" s="897"/>
      <c r="BB110" s="897"/>
      <c r="BC110" s="897"/>
      <c r="BD110" s="897"/>
      <c r="BE110" s="897"/>
      <c r="BF110" s="897"/>
      <c r="BG110" s="897"/>
      <c r="BH110" s="897"/>
      <c r="BI110" s="897"/>
      <c r="BJ110" s="897"/>
      <c r="BK110" s="897"/>
      <c r="BL110" s="897"/>
      <c r="BM110" s="897"/>
      <c r="BN110" s="897"/>
      <c r="BO110" s="897"/>
      <c r="BP110" s="898"/>
      <c r="BQ110" s="930">
        <v>5510448</v>
      </c>
      <c r="BR110" s="931"/>
      <c r="BS110" s="931"/>
      <c r="BT110" s="931"/>
      <c r="BU110" s="931"/>
      <c r="BV110" s="931">
        <v>5664690</v>
      </c>
      <c r="BW110" s="931"/>
      <c r="BX110" s="931"/>
      <c r="BY110" s="931"/>
      <c r="BZ110" s="931"/>
      <c r="CA110" s="931">
        <v>5710367</v>
      </c>
      <c r="CB110" s="931"/>
      <c r="CC110" s="931"/>
      <c r="CD110" s="931"/>
      <c r="CE110" s="931"/>
      <c r="CF110" s="944">
        <v>173.7</v>
      </c>
      <c r="CG110" s="945"/>
      <c r="CH110" s="945"/>
      <c r="CI110" s="945"/>
      <c r="CJ110" s="945"/>
      <c r="CK110" s="946" t="s">
        <v>418</v>
      </c>
      <c r="CL110" s="947"/>
      <c r="CM110" s="929" t="s">
        <v>419</v>
      </c>
      <c r="CN110" s="897"/>
      <c r="CO110" s="897"/>
      <c r="CP110" s="897"/>
      <c r="CQ110" s="897"/>
      <c r="CR110" s="897"/>
      <c r="CS110" s="897"/>
      <c r="CT110" s="897"/>
      <c r="CU110" s="897"/>
      <c r="CV110" s="897"/>
      <c r="CW110" s="897"/>
      <c r="CX110" s="897"/>
      <c r="CY110" s="897"/>
      <c r="CZ110" s="897"/>
      <c r="DA110" s="897"/>
      <c r="DB110" s="897"/>
      <c r="DC110" s="897"/>
      <c r="DD110" s="897"/>
      <c r="DE110" s="897"/>
      <c r="DF110" s="898"/>
      <c r="DG110" s="930" t="s">
        <v>122</v>
      </c>
      <c r="DH110" s="931"/>
      <c r="DI110" s="931"/>
      <c r="DJ110" s="931"/>
      <c r="DK110" s="931"/>
      <c r="DL110" s="931" t="s">
        <v>122</v>
      </c>
      <c r="DM110" s="931"/>
      <c r="DN110" s="931"/>
      <c r="DO110" s="931"/>
      <c r="DP110" s="931"/>
      <c r="DQ110" s="931" t="s">
        <v>122</v>
      </c>
      <c r="DR110" s="931"/>
      <c r="DS110" s="931"/>
      <c r="DT110" s="931"/>
      <c r="DU110" s="931"/>
      <c r="DV110" s="932" t="s">
        <v>122</v>
      </c>
      <c r="DW110" s="932"/>
      <c r="DX110" s="932"/>
      <c r="DY110" s="932"/>
      <c r="DZ110" s="933"/>
    </row>
    <row r="111" spans="1:131" s="218" customFormat="1" ht="26.25" customHeight="1" x14ac:dyDescent="0.15">
      <c r="A111" s="934" t="s">
        <v>420</v>
      </c>
      <c r="B111" s="935"/>
      <c r="C111" s="935"/>
      <c r="D111" s="935"/>
      <c r="E111" s="935"/>
      <c r="F111" s="935"/>
      <c r="G111" s="935"/>
      <c r="H111" s="935"/>
      <c r="I111" s="935"/>
      <c r="J111" s="935"/>
      <c r="K111" s="935"/>
      <c r="L111" s="935"/>
      <c r="M111" s="935"/>
      <c r="N111" s="935"/>
      <c r="O111" s="935"/>
      <c r="P111" s="935"/>
      <c r="Q111" s="935"/>
      <c r="R111" s="935"/>
      <c r="S111" s="935"/>
      <c r="T111" s="935"/>
      <c r="U111" s="935"/>
      <c r="V111" s="935"/>
      <c r="W111" s="935"/>
      <c r="X111" s="935"/>
      <c r="Y111" s="935"/>
      <c r="Z111" s="936"/>
      <c r="AA111" s="937" t="s">
        <v>122</v>
      </c>
      <c r="AB111" s="938"/>
      <c r="AC111" s="938"/>
      <c r="AD111" s="938"/>
      <c r="AE111" s="939"/>
      <c r="AF111" s="940" t="s">
        <v>122</v>
      </c>
      <c r="AG111" s="938"/>
      <c r="AH111" s="938"/>
      <c r="AI111" s="938"/>
      <c r="AJ111" s="939"/>
      <c r="AK111" s="940" t="s">
        <v>122</v>
      </c>
      <c r="AL111" s="938"/>
      <c r="AM111" s="938"/>
      <c r="AN111" s="938"/>
      <c r="AO111" s="939"/>
      <c r="AP111" s="941" t="s">
        <v>122</v>
      </c>
      <c r="AQ111" s="942"/>
      <c r="AR111" s="942"/>
      <c r="AS111" s="942"/>
      <c r="AT111" s="943"/>
      <c r="AU111" s="908"/>
      <c r="AV111" s="909"/>
      <c r="AW111" s="909"/>
      <c r="AX111" s="909"/>
      <c r="AY111" s="909"/>
      <c r="AZ111" s="922" t="s">
        <v>421</v>
      </c>
      <c r="BA111" s="923"/>
      <c r="BB111" s="923"/>
      <c r="BC111" s="923"/>
      <c r="BD111" s="923"/>
      <c r="BE111" s="923"/>
      <c r="BF111" s="923"/>
      <c r="BG111" s="923"/>
      <c r="BH111" s="923"/>
      <c r="BI111" s="923"/>
      <c r="BJ111" s="923"/>
      <c r="BK111" s="923"/>
      <c r="BL111" s="923"/>
      <c r="BM111" s="923"/>
      <c r="BN111" s="923"/>
      <c r="BO111" s="923"/>
      <c r="BP111" s="924"/>
      <c r="BQ111" s="925">
        <v>7970</v>
      </c>
      <c r="BR111" s="926"/>
      <c r="BS111" s="926"/>
      <c r="BT111" s="926"/>
      <c r="BU111" s="926"/>
      <c r="BV111" s="926">
        <v>3267</v>
      </c>
      <c r="BW111" s="926"/>
      <c r="BX111" s="926"/>
      <c r="BY111" s="926"/>
      <c r="BZ111" s="926"/>
      <c r="CA111" s="926" t="s">
        <v>122</v>
      </c>
      <c r="CB111" s="926"/>
      <c r="CC111" s="926"/>
      <c r="CD111" s="926"/>
      <c r="CE111" s="926"/>
      <c r="CF111" s="920" t="s">
        <v>122</v>
      </c>
      <c r="CG111" s="921"/>
      <c r="CH111" s="921"/>
      <c r="CI111" s="921"/>
      <c r="CJ111" s="921"/>
      <c r="CK111" s="948"/>
      <c r="CL111" s="949"/>
      <c r="CM111" s="922" t="s">
        <v>422</v>
      </c>
      <c r="CN111" s="923"/>
      <c r="CO111" s="923"/>
      <c r="CP111" s="923"/>
      <c r="CQ111" s="923"/>
      <c r="CR111" s="923"/>
      <c r="CS111" s="923"/>
      <c r="CT111" s="923"/>
      <c r="CU111" s="923"/>
      <c r="CV111" s="923"/>
      <c r="CW111" s="923"/>
      <c r="CX111" s="923"/>
      <c r="CY111" s="923"/>
      <c r="CZ111" s="923"/>
      <c r="DA111" s="923"/>
      <c r="DB111" s="923"/>
      <c r="DC111" s="923"/>
      <c r="DD111" s="923"/>
      <c r="DE111" s="923"/>
      <c r="DF111" s="924"/>
      <c r="DG111" s="925" t="s">
        <v>122</v>
      </c>
      <c r="DH111" s="926"/>
      <c r="DI111" s="926"/>
      <c r="DJ111" s="926"/>
      <c r="DK111" s="926"/>
      <c r="DL111" s="926" t="s">
        <v>122</v>
      </c>
      <c r="DM111" s="926"/>
      <c r="DN111" s="926"/>
      <c r="DO111" s="926"/>
      <c r="DP111" s="926"/>
      <c r="DQ111" s="926" t="s">
        <v>122</v>
      </c>
      <c r="DR111" s="926"/>
      <c r="DS111" s="926"/>
      <c r="DT111" s="926"/>
      <c r="DU111" s="926"/>
      <c r="DV111" s="927" t="s">
        <v>122</v>
      </c>
      <c r="DW111" s="927"/>
      <c r="DX111" s="927"/>
      <c r="DY111" s="927"/>
      <c r="DZ111" s="928"/>
    </row>
    <row r="112" spans="1:131" s="218" customFormat="1" ht="26.25" customHeight="1" x14ac:dyDescent="0.15">
      <c r="A112" s="952" t="s">
        <v>423</v>
      </c>
      <c r="B112" s="953"/>
      <c r="C112" s="923" t="s">
        <v>424</v>
      </c>
      <c r="D112" s="923"/>
      <c r="E112" s="923"/>
      <c r="F112" s="923"/>
      <c r="G112" s="923"/>
      <c r="H112" s="923"/>
      <c r="I112" s="923"/>
      <c r="J112" s="923"/>
      <c r="K112" s="923"/>
      <c r="L112" s="923"/>
      <c r="M112" s="923"/>
      <c r="N112" s="923"/>
      <c r="O112" s="923"/>
      <c r="P112" s="923"/>
      <c r="Q112" s="923"/>
      <c r="R112" s="923"/>
      <c r="S112" s="923"/>
      <c r="T112" s="923"/>
      <c r="U112" s="923"/>
      <c r="V112" s="923"/>
      <c r="W112" s="923"/>
      <c r="X112" s="923"/>
      <c r="Y112" s="923"/>
      <c r="Z112" s="924"/>
      <c r="AA112" s="958" t="s">
        <v>122</v>
      </c>
      <c r="AB112" s="959"/>
      <c r="AC112" s="959"/>
      <c r="AD112" s="959"/>
      <c r="AE112" s="960"/>
      <c r="AF112" s="961" t="s">
        <v>122</v>
      </c>
      <c r="AG112" s="959"/>
      <c r="AH112" s="959"/>
      <c r="AI112" s="959"/>
      <c r="AJ112" s="960"/>
      <c r="AK112" s="961" t="s">
        <v>122</v>
      </c>
      <c r="AL112" s="959"/>
      <c r="AM112" s="959"/>
      <c r="AN112" s="959"/>
      <c r="AO112" s="960"/>
      <c r="AP112" s="962" t="s">
        <v>122</v>
      </c>
      <c r="AQ112" s="963"/>
      <c r="AR112" s="963"/>
      <c r="AS112" s="963"/>
      <c r="AT112" s="964"/>
      <c r="AU112" s="908"/>
      <c r="AV112" s="909"/>
      <c r="AW112" s="909"/>
      <c r="AX112" s="909"/>
      <c r="AY112" s="909"/>
      <c r="AZ112" s="922" t="s">
        <v>425</v>
      </c>
      <c r="BA112" s="923"/>
      <c r="BB112" s="923"/>
      <c r="BC112" s="923"/>
      <c r="BD112" s="923"/>
      <c r="BE112" s="923"/>
      <c r="BF112" s="923"/>
      <c r="BG112" s="923"/>
      <c r="BH112" s="923"/>
      <c r="BI112" s="923"/>
      <c r="BJ112" s="923"/>
      <c r="BK112" s="923"/>
      <c r="BL112" s="923"/>
      <c r="BM112" s="923"/>
      <c r="BN112" s="923"/>
      <c r="BO112" s="923"/>
      <c r="BP112" s="924"/>
      <c r="BQ112" s="925">
        <v>2293658</v>
      </c>
      <c r="BR112" s="926"/>
      <c r="BS112" s="926"/>
      <c r="BT112" s="926"/>
      <c r="BU112" s="926"/>
      <c r="BV112" s="926">
        <v>2088820</v>
      </c>
      <c r="BW112" s="926"/>
      <c r="BX112" s="926"/>
      <c r="BY112" s="926"/>
      <c r="BZ112" s="926"/>
      <c r="CA112" s="926">
        <v>1910894</v>
      </c>
      <c r="CB112" s="926"/>
      <c r="CC112" s="926"/>
      <c r="CD112" s="926"/>
      <c r="CE112" s="926"/>
      <c r="CF112" s="920">
        <v>58.1</v>
      </c>
      <c r="CG112" s="921"/>
      <c r="CH112" s="921"/>
      <c r="CI112" s="921"/>
      <c r="CJ112" s="921"/>
      <c r="CK112" s="948"/>
      <c r="CL112" s="949"/>
      <c r="CM112" s="922" t="s">
        <v>426</v>
      </c>
      <c r="CN112" s="923"/>
      <c r="CO112" s="923"/>
      <c r="CP112" s="923"/>
      <c r="CQ112" s="923"/>
      <c r="CR112" s="923"/>
      <c r="CS112" s="923"/>
      <c r="CT112" s="923"/>
      <c r="CU112" s="923"/>
      <c r="CV112" s="923"/>
      <c r="CW112" s="923"/>
      <c r="CX112" s="923"/>
      <c r="CY112" s="923"/>
      <c r="CZ112" s="923"/>
      <c r="DA112" s="923"/>
      <c r="DB112" s="923"/>
      <c r="DC112" s="923"/>
      <c r="DD112" s="923"/>
      <c r="DE112" s="923"/>
      <c r="DF112" s="924"/>
      <c r="DG112" s="925" t="s">
        <v>122</v>
      </c>
      <c r="DH112" s="926"/>
      <c r="DI112" s="926"/>
      <c r="DJ112" s="926"/>
      <c r="DK112" s="926"/>
      <c r="DL112" s="926" t="s">
        <v>122</v>
      </c>
      <c r="DM112" s="926"/>
      <c r="DN112" s="926"/>
      <c r="DO112" s="926"/>
      <c r="DP112" s="926"/>
      <c r="DQ112" s="926" t="s">
        <v>122</v>
      </c>
      <c r="DR112" s="926"/>
      <c r="DS112" s="926"/>
      <c r="DT112" s="926"/>
      <c r="DU112" s="926"/>
      <c r="DV112" s="927" t="s">
        <v>122</v>
      </c>
      <c r="DW112" s="927"/>
      <c r="DX112" s="927"/>
      <c r="DY112" s="927"/>
      <c r="DZ112" s="928"/>
    </row>
    <row r="113" spans="1:130" s="218" customFormat="1" ht="26.25" customHeight="1" x14ac:dyDescent="0.15">
      <c r="A113" s="954"/>
      <c r="B113" s="955"/>
      <c r="C113" s="923" t="s">
        <v>427</v>
      </c>
      <c r="D113" s="923"/>
      <c r="E113" s="923"/>
      <c r="F113" s="923"/>
      <c r="G113" s="923"/>
      <c r="H113" s="923"/>
      <c r="I113" s="923"/>
      <c r="J113" s="923"/>
      <c r="K113" s="923"/>
      <c r="L113" s="923"/>
      <c r="M113" s="923"/>
      <c r="N113" s="923"/>
      <c r="O113" s="923"/>
      <c r="P113" s="923"/>
      <c r="Q113" s="923"/>
      <c r="R113" s="923"/>
      <c r="S113" s="923"/>
      <c r="T113" s="923"/>
      <c r="U113" s="923"/>
      <c r="V113" s="923"/>
      <c r="W113" s="923"/>
      <c r="X113" s="923"/>
      <c r="Y113" s="923"/>
      <c r="Z113" s="924"/>
      <c r="AA113" s="937">
        <v>277527</v>
      </c>
      <c r="AB113" s="938"/>
      <c r="AC113" s="938"/>
      <c r="AD113" s="938"/>
      <c r="AE113" s="939"/>
      <c r="AF113" s="940">
        <v>291484</v>
      </c>
      <c r="AG113" s="938"/>
      <c r="AH113" s="938"/>
      <c r="AI113" s="938"/>
      <c r="AJ113" s="939"/>
      <c r="AK113" s="940">
        <v>280055</v>
      </c>
      <c r="AL113" s="938"/>
      <c r="AM113" s="938"/>
      <c r="AN113" s="938"/>
      <c r="AO113" s="939"/>
      <c r="AP113" s="941">
        <v>8.5</v>
      </c>
      <c r="AQ113" s="942"/>
      <c r="AR113" s="942"/>
      <c r="AS113" s="942"/>
      <c r="AT113" s="943"/>
      <c r="AU113" s="908"/>
      <c r="AV113" s="909"/>
      <c r="AW113" s="909"/>
      <c r="AX113" s="909"/>
      <c r="AY113" s="909"/>
      <c r="AZ113" s="922" t="s">
        <v>428</v>
      </c>
      <c r="BA113" s="923"/>
      <c r="BB113" s="923"/>
      <c r="BC113" s="923"/>
      <c r="BD113" s="923"/>
      <c r="BE113" s="923"/>
      <c r="BF113" s="923"/>
      <c r="BG113" s="923"/>
      <c r="BH113" s="923"/>
      <c r="BI113" s="923"/>
      <c r="BJ113" s="923"/>
      <c r="BK113" s="923"/>
      <c r="BL113" s="923"/>
      <c r="BM113" s="923"/>
      <c r="BN113" s="923"/>
      <c r="BO113" s="923"/>
      <c r="BP113" s="924"/>
      <c r="BQ113" s="925">
        <v>4572</v>
      </c>
      <c r="BR113" s="926"/>
      <c r="BS113" s="926"/>
      <c r="BT113" s="926"/>
      <c r="BU113" s="926"/>
      <c r="BV113" s="926">
        <v>2624</v>
      </c>
      <c r="BW113" s="926"/>
      <c r="BX113" s="926"/>
      <c r="BY113" s="926"/>
      <c r="BZ113" s="926"/>
      <c r="CA113" s="926">
        <v>664</v>
      </c>
      <c r="CB113" s="926"/>
      <c r="CC113" s="926"/>
      <c r="CD113" s="926"/>
      <c r="CE113" s="926"/>
      <c r="CF113" s="920">
        <v>0</v>
      </c>
      <c r="CG113" s="921"/>
      <c r="CH113" s="921"/>
      <c r="CI113" s="921"/>
      <c r="CJ113" s="921"/>
      <c r="CK113" s="948"/>
      <c r="CL113" s="949"/>
      <c r="CM113" s="922" t="s">
        <v>429</v>
      </c>
      <c r="CN113" s="923"/>
      <c r="CO113" s="923"/>
      <c r="CP113" s="923"/>
      <c r="CQ113" s="923"/>
      <c r="CR113" s="923"/>
      <c r="CS113" s="923"/>
      <c r="CT113" s="923"/>
      <c r="CU113" s="923"/>
      <c r="CV113" s="923"/>
      <c r="CW113" s="923"/>
      <c r="CX113" s="923"/>
      <c r="CY113" s="923"/>
      <c r="CZ113" s="923"/>
      <c r="DA113" s="923"/>
      <c r="DB113" s="923"/>
      <c r="DC113" s="923"/>
      <c r="DD113" s="923"/>
      <c r="DE113" s="923"/>
      <c r="DF113" s="924"/>
      <c r="DG113" s="958" t="s">
        <v>122</v>
      </c>
      <c r="DH113" s="959"/>
      <c r="DI113" s="959"/>
      <c r="DJ113" s="959"/>
      <c r="DK113" s="960"/>
      <c r="DL113" s="961" t="s">
        <v>122</v>
      </c>
      <c r="DM113" s="959"/>
      <c r="DN113" s="959"/>
      <c r="DO113" s="959"/>
      <c r="DP113" s="960"/>
      <c r="DQ113" s="961" t="s">
        <v>122</v>
      </c>
      <c r="DR113" s="959"/>
      <c r="DS113" s="959"/>
      <c r="DT113" s="959"/>
      <c r="DU113" s="960"/>
      <c r="DV113" s="962" t="s">
        <v>122</v>
      </c>
      <c r="DW113" s="963"/>
      <c r="DX113" s="963"/>
      <c r="DY113" s="963"/>
      <c r="DZ113" s="964"/>
    </row>
    <row r="114" spans="1:130" s="218" customFormat="1" ht="26.25" customHeight="1" x14ac:dyDescent="0.15">
      <c r="A114" s="954"/>
      <c r="B114" s="955"/>
      <c r="C114" s="923" t="s">
        <v>430</v>
      </c>
      <c r="D114" s="923"/>
      <c r="E114" s="923"/>
      <c r="F114" s="923"/>
      <c r="G114" s="923"/>
      <c r="H114" s="923"/>
      <c r="I114" s="923"/>
      <c r="J114" s="923"/>
      <c r="K114" s="923"/>
      <c r="L114" s="923"/>
      <c r="M114" s="923"/>
      <c r="N114" s="923"/>
      <c r="O114" s="923"/>
      <c r="P114" s="923"/>
      <c r="Q114" s="923"/>
      <c r="R114" s="923"/>
      <c r="S114" s="923"/>
      <c r="T114" s="923"/>
      <c r="U114" s="923"/>
      <c r="V114" s="923"/>
      <c r="W114" s="923"/>
      <c r="X114" s="923"/>
      <c r="Y114" s="923"/>
      <c r="Z114" s="924"/>
      <c r="AA114" s="958">
        <v>2546</v>
      </c>
      <c r="AB114" s="959"/>
      <c r="AC114" s="959"/>
      <c r="AD114" s="959"/>
      <c r="AE114" s="960"/>
      <c r="AF114" s="961">
        <v>1176</v>
      </c>
      <c r="AG114" s="959"/>
      <c r="AH114" s="959"/>
      <c r="AI114" s="959"/>
      <c r="AJ114" s="960"/>
      <c r="AK114" s="961">
        <v>9818</v>
      </c>
      <c r="AL114" s="959"/>
      <c r="AM114" s="959"/>
      <c r="AN114" s="959"/>
      <c r="AO114" s="960"/>
      <c r="AP114" s="962">
        <v>0.3</v>
      </c>
      <c r="AQ114" s="963"/>
      <c r="AR114" s="963"/>
      <c r="AS114" s="963"/>
      <c r="AT114" s="964"/>
      <c r="AU114" s="908"/>
      <c r="AV114" s="909"/>
      <c r="AW114" s="909"/>
      <c r="AX114" s="909"/>
      <c r="AY114" s="909"/>
      <c r="AZ114" s="922" t="s">
        <v>431</v>
      </c>
      <c r="BA114" s="923"/>
      <c r="BB114" s="923"/>
      <c r="BC114" s="923"/>
      <c r="BD114" s="923"/>
      <c r="BE114" s="923"/>
      <c r="BF114" s="923"/>
      <c r="BG114" s="923"/>
      <c r="BH114" s="923"/>
      <c r="BI114" s="923"/>
      <c r="BJ114" s="923"/>
      <c r="BK114" s="923"/>
      <c r="BL114" s="923"/>
      <c r="BM114" s="923"/>
      <c r="BN114" s="923"/>
      <c r="BO114" s="923"/>
      <c r="BP114" s="924"/>
      <c r="BQ114" s="925">
        <v>1066171</v>
      </c>
      <c r="BR114" s="926"/>
      <c r="BS114" s="926"/>
      <c r="BT114" s="926"/>
      <c r="BU114" s="926"/>
      <c r="BV114" s="926">
        <v>1082376</v>
      </c>
      <c r="BW114" s="926"/>
      <c r="BX114" s="926"/>
      <c r="BY114" s="926"/>
      <c r="BZ114" s="926"/>
      <c r="CA114" s="926">
        <v>1081322</v>
      </c>
      <c r="CB114" s="926"/>
      <c r="CC114" s="926"/>
      <c r="CD114" s="926"/>
      <c r="CE114" s="926"/>
      <c r="CF114" s="920">
        <v>32.9</v>
      </c>
      <c r="CG114" s="921"/>
      <c r="CH114" s="921"/>
      <c r="CI114" s="921"/>
      <c r="CJ114" s="921"/>
      <c r="CK114" s="948"/>
      <c r="CL114" s="949"/>
      <c r="CM114" s="922" t="s">
        <v>432</v>
      </c>
      <c r="CN114" s="923"/>
      <c r="CO114" s="923"/>
      <c r="CP114" s="923"/>
      <c r="CQ114" s="923"/>
      <c r="CR114" s="923"/>
      <c r="CS114" s="923"/>
      <c r="CT114" s="923"/>
      <c r="CU114" s="923"/>
      <c r="CV114" s="923"/>
      <c r="CW114" s="923"/>
      <c r="CX114" s="923"/>
      <c r="CY114" s="923"/>
      <c r="CZ114" s="923"/>
      <c r="DA114" s="923"/>
      <c r="DB114" s="923"/>
      <c r="DC114" s="923"/>
      <c r="DD114" s="923"/>
      <c r="DE114" s="923"/>
      <c r="DF114" s="924"/>
      <c r="DG114" s="958" t="s">
        <v>122</v>
      </c>
      <c r="DH114" s="959"/>
      <c r="DI114" s="959"/>
      <c r="DJ114" s="959"/>
      <c r="DK114" s="960"/>
      <c r="DL114" s="961" t="s">
        <v>122</v>
      </c>
      <c r="DM114" s="959"/>
      <c r="DN114" s="959"/>
      <c r="DO114" s="959"/>
      <c r="DP114" s="960"/>
      <c r="DQ114" s="961" t="s">
        <v>122</v>
      </c>
      <c r="DR114" s="959"/>
      <c r="DS114" s="959"/>
      <c r="DT114" s="959"/>
      <c r="DU114" s="960"/>
      <c r="DV114" s="962" t="s">
        <v>122</v>
      </c>
      <c r="DW114" s="963"/>
      <c r="DX114" s="963"/>
      <c r="DY114" s="963"/>
      <c r="DZ114" s="964"/>
    </row>
    <row r="115" spans="1:130" s="218" customFormat="1" ht="26.25" customHeight="1" x14ac:dyDescent="0.15">
      <c r="A115" s="954"/>
      <c r="B115" s="955"/>
      <c r="C115" s="923" t="s">
        <v>433</v>
      </c>
      <c r="D115" s="923"/>
      <c r="E115" s="923"/>
      <c r="F115" s="923"/>
      <c r="G115" s="923"/>
      <c r="H115" s="923"/>
      <c r="I115" s="923"/>
      <c r="J115" s="923"/>
      <c r="K115" s="923"/>
      <c r="L115" s="923"/>
      <c r="M115" s="923"/>
      <c r="N115" s="923"/>
      <c r="O115" s="923"/>
      <c r="P115" s="923"/>
      <c r="Q115" s="923"/>
      <c r="R115" s="923"/>
      <c r="S115" s="923"/>
      <c r="T115" s="923"/>
      <c r="U115" s="923"/>
      <c r="V115" s="923"/>
      <c r="W115" s="923"/>
      <c r="X115" s="923"/>
      <c r="Y115" s="923"/>
      <c r="Z115" s="924"/>
      <c r="AA115" s="937">
        <v>3457</v>
      </c>
      <c r="AB115" s="938"/>
      <c r="AC115" s="938"/>
      <c r="AD115" s="938"/>
      <c r="AE115" s="939"/>
      <c r="AF115" s="940">
        <v>3452</v>
      </c>
      <c r="AG115" s="938"/>
      <c r="AH115" s="938"/>
      <c r="AI115" s="938"/>
      <c r="AJ115" s="939"/>
      <c r="AK115" s="940">
        <v>2596</v>
      </c>
      <c r="AL115" s="938"/>
      <c r="AM115" s="938"/>
      <c r="AN115" s="938"/>
      <c r="AO115" s="939"/>
      <c r="AP115" s="941">
        <v>0.1</v>
      </c>
      <c r="AQ115" s="942"/>
      <c r="AR115" s="942"/>
      <c r="AS115" s="942"/>
      <c r="AT115" s="943"/>
      <c r="AU115" s="908"/>
      <c r="AV115" s="909"/>
      <c r="AW115" s="909"/>
      <c r="AX115" s="909"/>
      <c r="AY115" s="909"/>
      <c r="AZ115" s="922" t="s">
        <v>434</v>
      </c>
      <c r="BA115" s="923"/>
      <c r="BB115" s="923"/>
      <c r="BC115" s="923"/>
      <c r="BD115" s="923"/>
      <c r="BE115" s="923"/>
      <c r="BF115" s="923"/>
      <c r="BG115" s="923"/>
      <c r="BH115" s="923"/>
      <c r="BI115" s="923"/>
      <c r="BJ115" s="923"/>
      <c r="BK115" s="923"/>
      <c r="BL115" s="923"/>
      <c r="BM115" s="923"/>
      <c r="BN115" s="923"/>
      <c r="BO115" s="923"/>
      <c r="BP115" s="924"/>
      <c r="BQ115" s="925" t="s">
        <v>122</v>
      </c>
      <c r="BR115" s="926"/>
      <c r="BS115" s="926"/>
      <c r="BT115" s="926"/>
      <c r="BU115" s="926"/>
      <c r="BV115" s="926" t="s">
        <v>122</v>
      </c>
      <c r="BW115" s="926"/>
      <c r="BX115" s="926"/>
      <c r="BY115" s="926"/>
      <c r="BZ115" s="926"/>
      <c r="CA115" s="926" t="s">
        <v>122</v>
      </c>
      <c r="CB115" s="926"/>
      <c r="CC115" s="926"/>
      <c r="CD115" s="926"/>
      <c r="CE115" s="926"/>
      <c r="CF115" s="920" t="s">
        <v>122</v>
      </c>
      <c r="CG115" s="921"/>
      <c r="CH115" s="921"/>
      <c r="CI115" s="921"/>
      <c r="CJ115" s="921"/>
      <c r="CK115" s="948"/>
      <c r="CL115" s="949"/>
      <c r="CM115" s="922" t="s">
        <v>435</v>
      </c>
      <c r="CN115" s="923"/>
      <c r="CO115" s="923"/>
      <c r="CP115" s="923"/>
      <c r="CQ115" s="923"/>
      <c r="CR115" s="923"/>
      <c r="CS115" s="923"/>
      <c r="CT115" s="923"/>
      <c r="CU115" s="923"/>
      <c r="CV115" s="923"/>
      <c r="CW115" s="923"/>
      <c r="CX115" s="923"/>
      <c r="CY115" s="923"/>
      <c r="CZ115" s="923"/>
      <c r="DA115" s="923"/>
      <c r="DB115" s="923"/>
      <c r="DC115" s="923"/>
      <c r="DD115" s="923"/>
      <c r="DE115" s="923"/>
      <c r="DF115" s="924"/>
      <c r="DG115" s="958" t="s">
        <v>122</v>
      </c>
      <c r="DH115" s="959"/>
      <c r="DI115" s="959"/>
      <c r="DJ115" s="959"/>
      <c r="DK115" s="960"/>
      <c r="DL115" s="961" t="s">
        <v>122</v>
      </c>
      <c r="DM115" s="959"/>
      <c r="DN115" s="959"/>
      <c r="DO115" s="959"/>
      <c r="DP115" s="960"/>
      <c r="DQ115" s="961" t="s">
        <v>122</v>
      </c>
      <c r="DR115" s="959"/>
      <c r="DS115" s="959"/>
      <c r="DT115" s="959"/>
      <c r="DU115" s="960"/>
      <c r="DV115" s="962" t="s">
        <v>122</v>
      </c>
      <c r="DW115" s="963"/>
      <c r="DX115" s="963"/>
      <c r="DY115" s="963"/>
      <c r="DZ115" s="964"/>
    </row>
    <row r="116" spans="1:130" s="218" customFormat="1" ht="26.25" customHeight="1" x14ac:dyDescent="0.15">
      <c r="A116" s="956"/>
      <c r="B116" s="957"/>
      <c r="C116" s="965" t="s">
        <v>436</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958">
        <v>1</v>
      </c>
      <c r="AB116" s="959"/>
      <c r="AC116" s="959"/>
      <c r="AD116" s="959"/>
      <c r="AE116" s="960"/>
      <c r="AF116" s="961" t="s">
        <v>122</v>
      </c>
      <c r="AG116" s="959"/>
      <c r="AH116" s="959"/>
      <c r="AI116" s="959"/>
      <c r="AJ116" s="960"/>
      <c r="AK116" s="961" t="s">
        <v>122</v>
      </c>
      <c r="AL116" s="959"/>
      <c r="AM116" s="959"/>
      <c r="AN116" s="959"/>
      <c r="AO116" s="960"/>
      <c r="AP116" s="962" t="s">
        <v>122</v>
      </c>
      <c r="AQ116" s="963"/>
      <c r="AR116" s="963"/>
      <c r="AS116" s="963"/>
      <c r="AT116" s="964"/>
      <c r="AU116" s="908"/>
      <c r="AV116" s="909"/>
      <c r="AW116" s="909"/>
      <c r="AX116" s="909"/>
      <c r="AY116" s="909"/>
      <c r="AZ116" s="967" t="s">
        <v>437</v>
      </c>
      <c r="BA116" s="968"/>
      <c r="BB116" s="968"/>
      <c r="BC116" s="968"/>
      <c r="BD116" s="968"/>
      <c r="BE116" s="968"/>
      <c r="BF116" s="968"/>
      <c r="BG116" s="968"/>
      <c r="BH116" s="968"/>
      <c r="BI116" s="968"/>
      <c r="BJ116" s="968"/>
      <c r="BK116" s="968"/>
      <c r="BL116" s="968"/>
      <c r="BM116" s="968"/>
      <c r="BN116" s="968"/>
      <c r="BO116" s="968"/>
      <c r="BP116" s="969"/>
      <c r="BQ116" s="925" t="s">
        <v>122</v>
      </c>
      <c r="BR116" s="926"/>
      <c r="BS116" s="926"/>
      <c r="BT116" s="926"/>
      <c r="BU116" s="926"/>
      <c r="BV116" s="926" t="s">
        <v>122</v>
      </c>
      <c r="BW116" s="926"/>
      <c r="BX116" s="926"/>
      <c r="BY116" s="926"/>
      <c r="BZ116" s="926"/>
      <c r="CA116" s="926" t="s">
        <v>122</v>
      </c>
      <c r="CB116" s="926"/>
      <c r="CC116" s="926"/>
      <c r="CD116" s="926"/>
      <c r="CE116" s="926"/>
      <c r="CF116" s="920" t="s">
        <v>122</v>
      </c>
      <c r="CG116" s="921"/>
      <c r="CH116" s="921"/>
      <c r="CI116" s="921"/>
      <c r="CJ116" s="921"/>
      <c r="CK116" s="948"/>
      <c r="CL116" s="949"/>
      <c r="CM116" s="922" t="s">
        <v>438</v>
      </c>
      <c r="CN116" s="923"/>
      <c r="CO116" s="923"/>
      <c r="CP116" s="923"/>
      <c r="CQ116" s="923"/>
      <c r="CR116" s="923"/>
      <c r="CS116" s="923"/>
      <c r="CT116" s="923"/>
      <c r="CU116" s="923"/>
      <c r="CV116" s="923"/>
      <c r="CW116" s="923"/>
      <c r="CX116" s="923"/>
      <c r="CY116" s="923"/>
      <c r="CZ116" s="923"/>
      <c r="DA116" s="923"/>
      <c r="DB116" s="923"/>
      <c r="DC116" s="923"/>
      <c r="DD116" s="923"/>
      <c r="DE116" s="923"/>
      <c r="DF116" s="924"/>
      <c r="DG116" s="958" t="s">
        <v>122</v>
      </c>
      <c r="DH116" s="959"/>
      <c r="DI116" s="959"/>
      <c r="DJ116" s="959"/>
      <c r="DK116" s="960"/>
      <c r="DL116" s="961" t="s">
        <v>122</v>
      </c>
      <c r="DM116" s="959"/>
      <c r="DN116" s="959"/>
      <c r="DO116" s="959"/>
      <c r="DP116" s="960"/>
      <c r="DQ116" s="961" t="s">
        <v>122</v>
      </c>
      <c r="DR116" s="959"/>
      <c r="DS116" s="959"/>
      <c r="DT116" s="959"/>
      <c r="DU116" s="960"/>
      <c r="DV116" s="962" t="s">
        <v>122</v>
      </c>
      <c r="DW116" s="963"/>
      <c r="DX116" s="963"/>
      <c r="DY116" s="963"/>
      <c r="DZ116" s="964"/>
    </row>
    <row r="117" spans="1:130" s="218" customFormat="1" ht="26.25" customHeight="1" x14ac:dyDescent="0.15">
      <c r="A117" s="912" t="s">
        <v>176</v>
      </c>
      <c r="B117" s="893"/>
      <c r="C117" s="893"/>
      <c r="D117" s="893"/>
      <c r="E117" s="893"/>
      <c r="F117" s="893"/>
      <c r="G117" s="893"/>
      <c r="H117" s="893"/>
      <c r="I117" s="893"/>
      <c r="J117" s="893"/>
      <c r="K117" s="893"/>
      <c r="L117" s="893"/>
      <c r="M117" s="893"/>
      <c r="N117" s="893"/>
      <c r="O117" s="893"/>
      <c r="P117" s="893"/>
      <c r="Q117" s="893"/>
      <c r="R117" s="893"/>
      <c r="S117" s="893"/>
      <c r="T117" s="893"/>
      <c r="U117" s="893"/>
      <c r="V117" s="893"/>
      <c r="W117" s="893"/>
      <c r="X117" s="893"/>
      <c r="Y117" s="977" t="s">
        <v>439</v>
      </c>
      <c r="Z117" s="894"/>
      <c r="AA117" s="978">
        <v>832697</v>
      </c>
      <c r="AB117" s="979"/>
      <c r="AC117" s="979"/>
      <c r="AD117" s="979"/>
      <c r="AE117" s="980"/>
      <c r="AF117" s="981">
        <v>846514</v>
      </c>
      <c r="AG117" s="979"/>
      <c r="AH117" s="979"/>
      <c r="AI117" s="979"/>
      <c r="AJ117" s="980"/>
      <c r="AK117" s="981">
        <v>826500</v>
      </c>
      <c r="AL117" s="979"/>
      <c r="AM117" s="979"/>
      <c r="AN117" s="979"/>
      <c r="AO117" s="980"/>
      <c r="AP117" s="982"/>
      <c r="AQ117" s="983"/>
      <c r="AR117" s="983"/>
      <c r="AS117" s="983"/>
      <c r="AT117" s="984"/>
      <c r="AU117" s="908"/>
      <c r="AV117" s="909"/>
      <c r="AW117" s="909"/>
      <c r="AX117" s="909"/>
      <c r="AY117" s="909"/>
      <c r="AZ117" s="974" t="s">
        <v>440</v>
      </c>
      <c r="BA117" s="975"/>
      <c r="BB117" s="975"/>
      <c r="BC117" s="975"/>
      <c r="BD117" s="975"/>
      <c r="BE117" s="975"/>
      <c r="BF117" s="975"/>
      <c r="BG117" s="975"/>
      <c r="BH117" s="975"/>
      <c r="BI117" s="975"/>
      <c r="BJ117" s="975"/>
      <c r="BK117" s="975"/>
      <c r="BL117" s="975"/>
      <c r="BM117" s="975"/>
      <c r="BN117" s="975"/>
      <c r="BO117" s="975"/>
      <c r="BP117" s="976"/>
      <c r="BQ117" s="925" t="s">
        <v>122</v>
      </c>
      <c r="BR117" s="926"/>
      <c r="BS117" s="926"/>
      <c r="BT117" s="926"/>
      <c r="BU117" s="926"/>
      <c r="BV117" s="926" t="s">
        <v>122</v>
      </c>
      <c r="BW117" s="926"/>
      <c r="BX117" s="926"/>
      <c r="BY117" s="926"/>
      <c r="BZ117" s="926"/>
      <c r="CA117" s="926" t="s">
        <v>122</v>
      </c>
      <c r="CB117" s="926"/>
      <c r="CC117" s="926"/>
      <c r="CD117" s="926"/>
      <c r="CE117" s="926"/>
      <c r="CF117" s="920" t="s">
        <v>122</v>
      </c>
      <c r="CG117" s="921"/>
      <c r="CH117" s="921"/>
      <c r="CI117" s="921"/>
      <c r="CJ117" s="921"/>
      <c r="CK117" s="948"/>
      <c r="CL117" s="949"/>
      <c r="CM117" s="922" t="s">
        <v>441</v>
      </c>
      <c r="CN117" s="923"/>
      <c r="CO117" s="923"/>
      <c r="CP117" s="923"/>
      <c r="CQ117" s="923"/>
      <c r="CR117" s="923"/>
      <c r="CS117" s="923"/>
      <c r="CT117" s="923"/>
      <c r="CU117" s="923"/>
      <c r="CV117" s="923"/>
      <c r="CW117" s="923"/>
      <c r="CX117" s="923"/>
      <c r="CY117" s="923"/>
      <c r="CZ117" s="923"/>
      <c r="DA117" s="923"/>
      <c r="DB117" s="923"/>
      <c r="DC117" s="923"/>
      <c r="DD117" s="923"/>
      <c r="DE117" s="923"/>
      <c r="DF117" s="924"/>
      <c r="DG117" s="958" t="s">
        <v>122</v>
      </c>
      <c r="DH117" s="959"/>
      <c r="DI117" s="959"/>
      <c r="DJ117" s="959"/>
      <c r="DK117" s="960"/>
      <c r="DL117" s="961" t="s">
        <v>122</v>
      </c>
      <c r="DM117" s="959"/>
      <c r="DN117" s="959"/>
      <c r="DO117" s="959"/>
      <c r="DP117" s="960"/>
      <c r="DQ117" s="961" t="s">
        <v>122</v>
      </c>
      <c r="DR117" s="959"/>
      <c r="DS117" s="959"/>
      <c r="DT117" s="959"/>
      <c r="DU117" s="960"/>
      <c r="DV117" s="962" t="s">
        <v>122</v>
      </c>
      <c r="DW117" s="963"/>
      <c r="DX117" s="963"/>
      <c r="DY117" s="963"/>
      <c r="DZ117" s="964"/>
    </row>
    <row r="118" spans="1:130" s="218" customFormat="1" ht="26.25" customHeight="1" x14ac:dyDescent="0.15">
      <c r="A118" s="912" t="s">
        <v>415</v>
      </c>
      <c r="B118" s="893"/>
      <c r="C118" s="893"/>
      <c r="D118" s="893"/>
      <c r="E118" s="893"/>
      <c r="F118" s="893"/>
      <c r="G118" s="893"/>
      <c r="H118" s="893"/>
      <c r="I118" s="893"/>
      <c r="J118" s="893"/>
      <c r="K118" s="893"/>
      <c r="L118" s="893"/>
      <c r="M118" s="893"/>
      <c r="N118" s="893"/>
      <c r="O118" s="893"/>
      <c r="P118" s="893"/>
      <c r="Q118" s="893"/>
      <c r="R118" s="893"/>
      <c r="S118" s="893"/>
      <c r="T118" s="893"/>
      <c r="U118" s="893"/>
      <c r="V118" s="893"/>
      <c r="W118" s="893"/>
      <c r="X118" s="893"/>
      <c r="Y118" s="893"/>
      <c r="Z118" s="894"/>
      <c r="AA118" s="892" t="s">
        <v>412</v>
      </c>
      <c r="AB118" s="893"/>
      <c r="AC118" s="893"/>
      <c r="AD118" s="893"/>
      <c r="AE118" s="894"/>
      <c r="AF118" s="892" t="s">
        <v>413</v>
      </c>
      <c r="AG118" s="893"/>
      <c r="AH118" s="893"/>
      <c r="AI118" s="893"/>
      <c r="AJ118" s="894"/>
      <c r="AK118" s="892" t="s">
        <v>293</v>
      </c>
      <c r="AL118" s="893"/>
      <c r="AM118" s="893"/>
      <c r="AN118" s="893"/>
      <c r="AO118" s="894"/>
      <c r="AP118" s="970" t="s">
        <v>414</v>
      </c>
      <c r="AQ118" s="971"/>
      <c r="AR118" s="971"/>
      <c r="AS118" s="971"/>
      <c r="AT118" s="972"/>
      <c r="AU118" s="908"/>
      <c r="AV118" s="909"/>
      <c r="AW118" s="909"/>
      <c r="AX118" s="909"/>
      <c r="AY118" s="909"/>
      <c r="AZ118" s="973" t="s">
        <v>442</v>
      </c>
      <c r="BA118" s="965"/>
      <c r="BB118" s="965"/>
      <c r="BC118" s="965"/>
      <c r="BD118" s="965"/>
      <c r="BE118" s="965"/>
      <c r="BF118" s="965"/>
      <c r="BG118" s="965"/>
      <c r="BH118" s="965"/>
      <c r="BI118" s="965"/>
      <c r="BJ118" s="965"/>
      <c r="BK118" s="965"/>
      <c r="BL118" s="965"/>
      <c r="BM118" s="965"/>
      <c r="BN118" s="965"/>
      <c r="BO118" s="965"/>
      <c r="BP118" s="966"/>
      <c r="BQ118" s="999" t="s">
        <v>122</v>
      </c>
      <c r="BR118" s="1000"/>
      <c r="BS118" s="1000"/>
      <c r="BT118" s="1000"/>
      <c r="BU118" s="1000"/>
      <c r="BV118" s="1000" t="s">
        <v>122</v>
      </c>
      <c r="BW118" s="1000"/>
      <c r="BX118" s="1000"/>
      <c r="BY118" s="1000"/>
      <c r="BZ118" s="1000"/>
      <c r="CA118" s="1000" t="s">
        <v>122</v>
      </c>
      <c r="CB118" s="1000"/>
      <c r="CC118" s="1000"/>
      <c r="CD118" s="1000"/>
      <c r="CE118" s="1000"/>
      <c r="CF118" s="920" t="s">
        <v>122</v>
      </c>
      <c r="CG118" s="921"/>
      <c r="CH118" s="921"/>
      <c r="CI118" s="921"/>
      <c r="CJ118" s="921"/>
      <c r="CK118" s="948"/>
      <c r="CL118" s="949"/>
      <c r="CM118" s="922" t="s">
        <v>443</v>
      </c>
      <c r="CN118" s="923"/>
      <c r="CO118" s="923"/>
      <c r="CP118" s="923"/>
      <c r="CQ118" s="923"/>
      <c r="CR118" s="923"/>
      <c r="CS118" s="923"/>
      <c r="CT118" s="923"/>
      <c r="CU118" s="923"/>
      <c r="CV118" s="923"/>
      <c r="CW118" s="923"/>
      <c r="CX118" s="923"/>
      <c r="CY118" s="923"/>
      <c r="CZ118" s="923"/>
      <c r="DA118" s="923"/>
      <c r="DB118" s="923"/>
      <c r="DC118" s="923"/>
      <c r="DD118" s="923"/>
      <c r="DE118" s="923"/>
      <c r="DF118" s="924"/>
      <c r="DG118" s="958" t="s">
        <v>122</v>
      </c>
      <c r="DH118" s="959"/>
      <c r="DI118" s="959"/>
      <c r="DJ118" s="959"/>
      <c r="DK118" s="960"/>
      <c r="DL118" s="961" t="s">
        <v>122</v>
      </c>
      <c r="DM118" s="959"/>
      <c r="DN118" s="959"/>
      <c r="DO118" s="959"/>
      <c r="DP118" s="960"/>
      <c r="DQ118" s="961" t="s">
        <v>122</v>
      </c>
      <c r="DR118" s="959"/>
      <c r="DS118" s="959"/>
      <c r="DT118" s="959"/>
      <c r="DU118" s="960"/>
      <c r="DV118" s="962" t="s">
        <v>122</v>
      </c>
      <c r="DW118" s="963"/>
      <c r="DX118" s="963"/>
      <c r="DY118" s="963"/>
      <c r="DZ118" s="964"/>
    </row>
    <row r="119" spans="1:130" s="218" customFormat="1" ht="26.25" customHeight="1" x14ac:dyDescent="0.15">
      <c r="A119" s="1057" t="s">
        <v>418</v>
      </c>
      <c r="B119" s="947"/>
      <c r="C119" s="929" t="s">
        <v>419</v>
      </c>
      <c r="D119" s="897"/>
      <c r="E119" s="897"/>
      <c r="F119" s="897"/>
      <c r="G119" s="897"/>
      <c r="H119" s="897"/>
      <c r="I119" s="897"/>
      <c r="J119" s="897"/>
      <c r="K119" s="897"/>
      <c r="L119" s="897"/>
      <c r="M119" s="897"/>
      <c r="N119" s="897"/>
      <c r="O119" s="897"/>
      <c r="P119" s="897"/>
      <c r="Q119" s="897"/>
      <c r="R119" s="897"/>
      <c r="S119" s="897"/>
      <c r="T119" s="897"/>
      <c r="U119" s="897"/>
      <c r="V119" s="897"/>
      <c r="W119" s="897"/>
      <c r="X119" s="897"/>
      <c r="Y119" s="897"/>
      <c r="Z119" s="898"/>
      <c r="AA119" s="899" t="s">
        <v>122</v>
      </c>
      <c r="AB119" s="900"/>
      <c r="AC119" s="900"/>
      <c r="AD119" s="900"/>
      <c r="AE119" s="901"/>
      <c r="AF119" s="902" t="s">
        <v>122</v>
      </c>
      <c r="AG119" s="900"/>
      <c r="AH119" s="900"/>
      <c r="AI119" s="900"/>
      <c r="AJ119" s="901"/>
      <c r="AK119" s="902" t="s">
        <v>122</v>
      </c>
      <c r="AL119" s="900"/>
      <c r="AM119" s="900"/>
      <c r="AN119" s="900"/>
      <c r="AO119" s="901"/>
      <c r="AP119" s="903" t="s">
        <v>122</v>
      </c>
      <c r="AQ119" s="904"/>
      <c r="AR119" s="904"/>
      <c r="AS119" s="904"/>
      <c r="AT119" s="905"/>
      <c r="AU119" s="910"/>
      <c r="AV119" s="911"/>
      <c r="AW119" s="911"/>
      <c r="AX119" s="911"/>
      <c r="AY119" s="911"/>
      <c r="AZ119" s="239" t="s">
        <v>176</v>
      </c>
      <c r="BA119" s="239"/>
      <c r="BB119" s="239"/>
      <c r="BC119" s="239"/>
      <c r="BD119" s="239"/>
      <c r="BE119" s="239"/>
      <c r="BF119" s="239"/>
      <c r="BG119" s="239"/>
      <c r="BH119" s="239"/>
      <c r="BI119" s="239"/>
      <c r="BJ119" s="239"/>
      <c r="BK119" s="239"/>
      <c r="BL119" s="239"/>
      <c r="BM119" s="239"/>
      <c r="BN119" s="239"/>
      <c r="BO119" s="977" t="s">
        <v>444</v>
      </c>
      <c r="BP119" s="1005"/>
      <c r="BQ119" s="999">
        <v>8882819</v>
      </c>
      <c r="BR119" s="1000"/>
      <c r="BS119" s="1000"/>
      <c r="BT119" s="1000"/>
      <c r="BU119" s="1000"/>
      <c r="BV119" s="1000">
        <v>8841777</v>
      </c>
      <c r="BW119" s="1000"/>
      <c r="BX119" s="1000"/>
      <c r="BY119" s="1000"/>
      <c r="BZ119" s="1000"/>
      <c r="CA119" s="1000">
        <v>8703247</v>
      </c>
      <c r="CB119" s="1000"/>
      <c r="CC119" s="1000"/>
      <c r="CD119" s="1000"/>
      <c r="CE119" s="1000"/>
      <c r="CF119" s="1001"/>
      <c r="CG119" s="1002"/>
      <c r="CH119" s="1002"/>
      <c r="CI119" s="1002"/>
      <c r="CJ119" s="1003"/>
      <c r="CK119" s="950"/>
      <c r="CL119" s="951"/>
      <c r="CM119" s="973" t="s">
        <v>445</v>
      </c>
      <c r="CN119" s="965"/>
      <c r="CO119" s="965"/>
      <c r="CP119" s="965"/>
      <c r="CQ119" s="965"/>
      <c r="CR119" s="965"/>
      <c r="CS119" s="965"/>
      <c r="CT119" s="965"/>
      <c r="CU119" s="965"/>
      <c r="CV119" s="965"/>
      <c r="CW119" s="965"/>
      <c r="CX119" s="965"/>
      <c r="CY119" s="965"/>
      <c r="CZ119" s="965"/>
      <c r="DA119" s="965"/>
      <c r="DB119" s="965"/>
      <c r="DC119" s="965"/>
      <c r="DD119" s="965"/>
      <c r="DE119" s="965"/>
      <c r="DF119" s="966"/>
      <c r="DG119" s="1004">
        <v>7970</v>
      </c>
      <c r="DH119" s="986"/>
      <c r="DI119" s="986"/>
      <c r="DJ119" s="986"/>
      <c r="DK119" s="987"/>
      <c r="DL119" s="985">
        <v>3267</v>
      </c>
      <c r="DM119" s="986"/>
      <c r="DN119" s="986"/>
      <c r="DO119" s="986"/>
      <c r="DP119" s="987"/>
      <c r="DQ119" s="985" t="s">
        <v>122</v>
      </c>
      <c r="DR119" s="986"/>
      <c r="DS119" s="986"/>
      <c r="DT119" s="986"/>
      <c r="DU119" s="987"/>
      <c r="DV119" s="988" t="s">
        <v>122</v>
      </c>
      <c r="DW119" s="989"/>
      <c r="DX119" s="989"/>
      <c r="DY119" s="989"/>
      <c r="DZ119" s="990"/>
    </row>
    <row r="120" spans="1:130" s="218" customFormat="1" ht="26.25" customHeight="1" x14ac:dyDescent="0.15">
      <c r="A120" s="1058"/>
      <c r="B120" s="949"/>
      <c r="C120" s="922" t="s">
        <v>422</v>
      </c>
      <c r="D120" s="923"/>
      <c r="E120" s="923"/>
      <c r="F120" s="923"/>
      <c r="G120" s="923"/>
      <c r="H120" s="923"/>
      <c r="I120" s="923"/>
      <c r="J120" s="923"/>
      <c r="K120" s="923"/>
      <c r="L120" s="923"/>
      <c r="M120" s="923"/>
      <c r="N120" s="923"/>
      <c r="O120" s="923"/>
      <c r="P120" s="923"/>
      <c r="Q120" s="923"/>
      <c r="R120" s="923"/>
      <c r="S120" s="923"/>
      <c r="T120" s="923"/>
      <c r="U120" s="923"/>
      <c r="V120" s="923"/>
      <c r="W120" s="923"/>
      <c r="X120" s="923"/>
      <c r="Y120" s="923"/>
      <c r="Z120" s="924"/>
      <c r="AA120" s="958" t="s">
        <v>122</v>
      </c>
      <c r="AB120" s="959"/>
      <c r="AC120" s="959"/>
      <c r="AD120" s="959"/>
      <c r="AE120" s="960"/>
      <c r="AF120" s="961" t="s">
        <v>122</v>
      </c>
      <c r="AG120" s="959"/>
      <c r="AH120" s="959"/>
      <c r="AI120" s="959"/>
      <c r="AJ120" s="960"/>
      <c r="AK120" s="961" t="s">
        <v>122</v>
      </c>
      <c r="AL120" s="959"/>
      <c r="AM120" s="959"/>
      <c r="AN120" s="959"/>
      <c r="AO120" s="960"/>
      <c r="AP120" s="962" t="s">
        <v>122</v>
      </c>
      <c r="AQ120" s="963"/>
      <c r="AR120" s="963"/>
      <c r="AS120" s="963"/>
      <c r="AT120" s="964"/>
      <c r="AU120" s="991" t="s">
        <v>446</v>
      </c>
      <c r="AV120" s="992"/>
      <c r="AW120" s="992"/>
      <c r="AX120" s="992"/>
      <c r="AY120" s="993"/>
      <c r="AZ120" s="929" t="s">
        <v>447</v>
      </c>
      <c r="BA120" s="897"/>
      <c r="BB120" s="897"/>
      <c r="BC120" s="897"/>
      <c r="BD120" s="897"/>
      <c r="BE120" s="897"/>
      <c r="BF120" s="897"/>
      <c r="BG120" s="897"/>
      <c r="BH120" s="897"/>
      <c r="BI120" s="897"/>
      <c r="BJ120" s="897"/>
      <c r="BK120" s="897"/>
      <c r="BL120" s="897"/>
      <c r="BM120" s="897"/>
      <c r="BN120" s="897"/>
      <c r="BO120" s="897"/>
      <c r="BP120" s="898"/>
      <c r="BQ120" s="930">
        <v>2795826</v>
      </c>
      <c r="BR120" s="931"/>
      <c r="BS120" s="931"/>
      <c r="BT120" s="931"/>
      <c r="BU120" s="931"/>
      <c r="BV120" s="931">
        <v>2702886</v>
      </c>
      <c r="BW120" s="931"/>
      <c r="BX120" s="931"/>
      <c r="BY120" s="931"/>
      <c r="BZ120" s="931"/>
      <c r="CA120" s="931">
        <v>2664839</v>
      </c>
      <c r="CB120" s="931"/>
      <c r="CC120" s="931"/>
      <c r="CD120" s="931"/>
      <c r="CE120" s="931"/>
      <c r="CF120" s="944">
        <v>81.099999999999994</v>
      </c>
      <c r="CG120" s="945"/>
      <c r="CH120" s="945"/>
      <c r="CI120" s="945"/>
      <c r="CJ120" s="945"/>
      <c r="CK120" s="1006" t="s">
        <v>448</v>
      </c>
      <c r="CL120" s="1007"/>
      <c r="CM120" s="1007"/>
      <c r="CN120" s="1007"/>
      <c r="CO120" s="1008"/>
      <c r="CP120" s="1014" t="s">
        <v>394</v>
      </c>
      <c r="CQ120" s="1015"/>
      <c r="CR120" s="1015"/>
      <c r="CS120" s="1015"/>
      <c r="CT120" s="1015"/>
      <c r="CU120" s="1015"/>
      <c r="CV120" s="1015"/>
      <c r="CW120" s="1015"/>
      <c r="CX120" s="1015"/>
      <c r="CY120" s="1015"/>
      <c r="CZ120" s="1015"/>
      <c r="DA120" s="1015"/>
      <c r="DB120" s="1015"/>
      <c r="DC120" s="1015"/>
      <c r="DD120" s="1015"/>
      <c r="DE120" s="1015"/>
      <c r="DF120" s="1016"/>
      <c r="DG120" s="930" t="s">
        <v>122</v>
      </c>
      <c r="DH120" s="931"/>
      <c r="DI120" s="931"/>
      <c r="DJ120" s="931"/>
      <c r="DK120" s="931"/>
      <c r="DL120" s="931" t="s">
        <v>122</v>
      </c>
      <c r="DM120" s="931"/>
      <c r="DN120" s="931"/>
      <c r="DO120" s="931"/>
      <c r="DP120" s="931"/>
      <c r="DQ120" s="931">
        <v>1118774</v>
      </c>
      <c r="DR120" s="931"/>
      <c r="DS120" s="931"/>
      <c r="DT120" s="931"/>
      <c r="DU120" s="931"/>
      <c r="DV120" s="932">
        <v>34</v>
      </c>
      <c r="DW120" s="932"/>
      <c r="DX120" s="932"/>
      <c r="DY120" s="932"/>
      <c r="DZ120" s="933"/>
    </row>
    <row r="121" spans="1:130" s="218" customFormat="1" ht="26.25" customHeight="1" x14ac:dyDescent="0.15">
      <c r="A121" s="1058"/>
      <c r="B121" s="949"/>
      <c r="C121" s="974" t="s">
        <v>449</v>
      </c>
      <c r="D121" s="975"/>
      <c r="E121" s="975"/>
      <c r="F121" s="975"/>
      <c r="G121" s="975"/>
      <c r="H121" s="975"/>
      <c r="I121" s="975"/>
      <c r="J121" s="975"/>
      <c r="K121" s="975"/>
      <c r="L121" s="975"/>
      <c r="M121" s="975"/>
      <c r="N121" s="975"/>
      <c r="O121" s="975"/>
      <c r="P121" s="975"/>
      <c r="Q121" s="975"/>
      <c r="R121" s="975"/>
      <c r="S121" s="975"/>
      <c r="T121" s="975"/>
      <c r="U121" s="975"/>
      <c r="V121" s="975"/>
      <c r="W121" s="975"/>
      <c r="X121" s="975"/>
      <c r="Y121" s="975"/>
      <c r="Z121" s="976"/>
      <c r="AA121" s="958" t="s">
        <v>122</v>
      </c>
      <c r="AB121" s="959"/>
      <c r="AC121" s="959"/>
      <c r="AD121" s="959"/>
      <c r="AE121" s="960"/>
      <c r="AF121" s="961" t="s">
        <v>122</v>
      </c>
      <c r="AG121" s="959"/>
      <c r="AH121" s="959"/>
      <c r="AI121" s="959"/>
      <c r="AJ121" s="960"/>
      <c r="AK121" s="961" t="s">
        <v>122</v>
      </c>
      <c r="AL121" s="959"/>
      <c r="AM121" s="959"/>
      <c r="AN121" s="959"/>
      <c r="AO121" s="960"/>
      <c r="AP121" s="962" t="s">
        <v>122</v>
      </c>
      <c r="AQ121" s="963"/>
      <c r="AR121" s="963"/>
      <c r="AS121" s="963"/>
      <c r="AT121" s="964"/>
      <c r="AU121" s="994"/>
      <c r="AV121" s="995"/>
      <c r="AW121" s="995"/>
      <c r="AX121" s="995"/>
      <c r="AY121" s="996"/>
      <c r="AZ121" s="922" t="s">
        <v>450</v>
      </c>
      <c r="BA121" s="923"/>
      <c r="BB121" s="923"/>
      <c r="BC121" s="923"/>
      <c r="BD121" s="923"/>
      <c r="BE121" s="923"/>
      <c r="BF121" s="923"/>
      <c r="BG121" s="923"/>
      <c r="BH121" s="923"/>
      <c r="BI121" s="923"/>
      <c r="BJ121" s="923"/>
      <c r="BK121" s="923"/>
      <c r="BL121" s="923"/>
      <c r="BM121" s="923"/>
      <c r="BN121" s="923"/>
      <c r="BO121" s="923"/>
      <c r="BP121" s="924"/>
      <c r="BQ121" s="925">
        <v>258299</v>
      </c>
      <c r="BR121" s="926"/>
      <c r="BS121" s="926"/>
      <c r="BT121" s="926"/>
      <c r="BU121" s="926"/>
      <c r="BV121" s="926">
        <v>254319</v>
      </c>
      <c r="BW121" s="926"/>
      <c r="BX121" s="926"/>
      <c r="BY121" s="926"/>
      <c r="BZ121" s="926"/>
      <c r="CA121" s="926">
        <v>250468</v>
      </c>
      <c r="CB121" s="926"/>
      <c r="CC121" s="926"/>
      <c r="CD121" s="926"/>
      <c r="CE121" s="926"/>
      <c r="CF121" s="920">
        <v>7.6</v>
      </c>
      <c r="CG121" s="921"/>
      <c r="CH121" s="921"/>
      <c r="CI121" s="921"/>
      <c r="CJ121" s="921"/>
      <c r="CK121" s="1009"/>
      <c r="CL121" s="1010"/>
      <c r="CM121" s="1010"/>
      <c r="CN121" s="1010"/>
      <c r="CO121" s="1011"/>
      <c r="CP121" s="1019" t="s">
        <v>392</v>
      </c>
      <c r="CQ121" s="1020"/>
      <c r="CR121" s="1020"/>
      <c r="CS121" s="1020"/>
      <c r="CT121" s="1020"/>
      <c r="CU121" s="1020"/>
      <c r="CV121" s="1020"/>
      <c r="CW121" s="1020"/>
      <c r="CX121" s="1020"/>
      <c r="CY121" s="1020"/>
      <c r="CZ121" s="1020"/>
      <c r="DA121" s="1020"/>
      <c r="DB121" s="1020"/>
      <c r="DC121" s="1020"/>
      <c r="DD121" s="1020"/>
      <c r="DE121" s="1020"/>
      <c r="DF121" s="1021"/>
      <c r="DG121" s="925">
        <v>929964</v>
      </c>
      <c r="DH121" s="926"/>
      <c r="DI121" s="926"/>
      <c r="DJ121" s="926"/>
      <c r="DK121" s="926"/>
      <c r="DL121" s="926">
        <v>849730</v>
      </c>
      <c r="DM121" s="926"/>
      <c r="DN121" s="926"/>
      <c r="DO121" s="926"/>
      <c r="DP121" s="926"/>
      <c r="DQ121" s="926">
        <v>792120</v>
      </c>
      <c r="DR121" s="926"/>
      <c r="DS121" s="926"/>
      <c r="DT121" s="926"/>
      <c r="DU121" s="926"/>
      <c r="DV121" s="927">
        <v>24.1</v>
      </c>
      <c r="DW121" s="927"/>
      <c r="DX121" s="927"/>
      <c r="DY121" s="927"/>
      <c r="DZ121" s="928"/>
    </row>
    <row r="122" spans="1:130" s="218" customFormat="1" ht="26.25" customHeight="1" x14ac:dyDescent="0.15">
      <c r="A122" s="1058"/>
      <c r="B122" s="949"/>
      <c r="C122" s="922" t="s">
        <v>432</v>
      </c>
      <c r="D122" s="923"/>
      <c r="E122" s="923"/>
      <c r="F122" s="923"/>
      <c r="G122" s="923"/>
      <c r="H122" s="923"/>
      <c r="I122" s="923"/>
      <c r="J122" s="923"/>
      <c r="K122" s="923"/>
      <c r="L122" s="923"/>
      <c r="M122" s="923"/>
      <c r="N122" s="923"/>
      <c r="O122" s="923"/>
      <c r="P122" s="923"/>
      <c r="Q122" s="923"/>
      <c r="R122" s="923"/>
      <c r="S122" s="923"/>
      <c r="T122" s="923"/>
      <c r="U122" s="923"/>
      <c r="V122" s="923"/>
      <c r="W122" s="923"/>
      <c r="X122" s="923"/>
      <c r="Y122" s="923"/>
      <c r="Z122" s="924"/>
      <c r="AA122" s="958" t="s">
        <v>122</v>
      </c>
      <c r="AB122" s="959"/>
      <c r="AC122" s="959"/>
      <c r="AD122" s="959"/>
      <c r="AE122" s="960"/>
      <c r="AF122" s="961" t="s">
        <v>122</v>
      </c>
      <c r="AG122" s="959"/>
      <c r="AH122" s="959"/>
      <c r="AI122" s="959"/>
      <c r="AJ122" s="960"/>
      <c r="AK122" s="961" t="s">
        <v>122</v>
      </c>
      <c r="AL122" s="959"/>
      <c r="AM122" s="959"/>
      <c r="AN122" s="959"/>
      <c r="AO122" s="960"/>
      <c r="AP122" s="962" t="s">
        <v>122</v>
      </c>
      <c r="AQ122" s="963"/>
      <c r="AR122" s="963"/>
      <c r="AS122" s="963"/>
      <c r="AT122" s="964"/>
      <c r="AU122" s="994"/>
      <c r="AV122" s="995"/>
      <c r="AW122" s="995"/>
      <c r="AX122" s="995"/>
      <c r="AY122" s="996"/>
      <c r="AZ122" s="973" t="s">
        <v>451</v>
      </c>
      <c r="BA122" s="965"/>
      <c r="BB122" s="965"/>
      <c r="BC122" s="965"/>
      <c r="BD122" s="965"/>
      <c r="BE122" s="965"/>
      <c r="BF122" s="965"/>
      <c r="BG122" s="965"/>
      <c r="BH122" s="965"/>
      <c r="BI122" s="965"/>
      <c r="BJ122" s="965"/>
      <c r="BK122" s="965"/>
      <c r="BL122" s="965"/>
      <c r="BM122" s="965"/>
      <c r="BN122" s="965"/>
      <c r="BO122" s="965"/>
      <c r="BP122" s="966"/>
      <c r="BQ122" s="999">
        <v>4554287</v>
      </c>
      <c r="BR122" s="1000"/>
      <c r="BS122" s="1000"/>
      <c r="BT122" s="1000"/>
      <c r="BU122" s="1000"/>
      <c r="BV122" s="1000">
        <v>4459096</v>
      </c>
      <c r="BW122" s="1000"/>
      <c r="BX122" s="1000"/>
      <c r="BY122" s="1000"/>
      <c r="BZ122" s="1000"/>
      <c r="CA122" s="1000">
        <v>4174713</v>
      </c>
      <c r="CB122" s="1000"/>
      <c r="CC122" s="1000"/>
      <c r="CD122" s="1000"/>
      <c r="CE122" s="1000"/>
      <c r="CF122" s="1017">
        <v>127</v>
      </c>
      <c r="CG122" s="1018"/>
      <c r="CH122" s="1018"/>
      <c r="CI122" s="1018"/>
      <c r="CJ122" s="1018"/>
      <c r="CK122" s="1009"/>
      <c r="CL122" s="1010"/>
      <c r="CM122" s="1010"/>
      <c r="CN122" s="1010"/>
      <c r="CO122" s="1011"/>
      <c r="CP122" s="1019" t="s">
        <v>391</v>
      </c>
      <c r="CQ122" s="1020"/>
      <c r="CR122" s="1020"/>
      <c r="CS122" s="1020"/>
      <c r="CT122" s="1020"/>
      <c r="CU122" s="1020"/>
      <c r="CV122" s="1020"/>
      <c r="CW122" s="1020"/>
      <c r="CX122" s="1020"/>
      <c r="CY122" s="1020"/>
      <c r="CZ122" s="1020"/>
      <c r="DA122" s="1020"/>
      <c r="DB122" s="1020"/>
      <c r="DC122" s="1020"/>
      <c r="DD122" s="1020"/>
      <c r="DE122" s="1020"/>
      <c r="DF122" s="1021"/>
      <c r="DG122" s="925" t="s">
        <v>122</v>
      </c>
      <c r="DH122" s="926"/>
      <c r="DI122" s="926"/>
      <c r="DJ122" s="926"/>
      <c r="DK122" s="926"/>
      <c r="DL122" s="926" t="s">
        <v>122</v>
      </c>
      <c r="DM122" s="926"/>
      <c r="DN122" s="926"/>
      <c r="DO122" s="926"/>
      <c r="DP122" s="926"/>
      <c r="DQ122" s="926" t="s">
        <v>122</v>
      </c>
      <c r="DR122" s="926"/>
      <c r="DS122" s="926"/>
      <c r="DT122" s="926"/>
      <c r="DU122" s="926"/>
      <c r="DV122" s="927" t="s">
        <v>122</v>
      </c>
      <c r="DW122" s="927"/>
      <c r="DX122" s="927"/>
      <c r="DY122" s="927"/>
      <c r="DZ122" s="928"/>
    </row>
    <row r="123" spans="1:130" s="218" customFormat="1" ht="26.25" customHeight="1" x14ac:dyDescent="0.15">
      <c r="A123" s="1058"/>
      <c r="B123" s="949"/>
      <c r="C123" s="922" t="s">
        <v>438</v>
      </c>
      <c r="D123" s="923"/>
      <c r="E123" s="923"/>
      <c r="F123" s="923"/>
      <c r="G123" s="923"/>
      <c r="H123" s="923"/>
      <c r="I123" s="923"/>
      <c r="J123" s="923"/>
      <c r="K123" s="923"/>
      <c r="L123" s="923"/>
      <c r="M123" s="923"/>
      <c r="N123" s="923"/>
      <c r="O123" s="923"/>
      <c r="P123" s="923"/>
      <c r="Q123" s="923"/>
      <c r="R123" s="923"/>
      <c r="S123" s="923"/>
      <c r="T123" s="923"/>
      <c r="U123" s="923"/>
      <c r="V123" s="923"/>
      <c r="W123" s="923"/>
      <c r="X123" s="923"/>
      <c r="Y123" s="923"/>
      <c r="Z123" s="924"/>
      <c r="AA123" s="958" t="s">
        <v>122</v>
      </c>
      <c r="AB123" s="959"/>
      <c r="AC123" s="959"/>
      <c r="AD123" s="959"/>
      <c r="AE123" s="960"/>
      <c r="AF123" s="961" t="s">
        <v>122</v>
      </c>
      <c r="AG123" s="959"/>
      <c r="AH123" s="959"/>
      <c r="AI123" s="959"/>
      <c r="AJ123" s="960"/>
      <c r="AK123" s="961" t="s">
        <v>122</v>
      </c>
      <c r="AL123" s="959"/>
      <c r="AM123" s="959"/>
      <c r="AN123" s="959"/>
      <c r="AO123" s="960"/>
      <c r="AP123" s="962" t="s">
        <v>122</v>
      </c>
      <c r="AQ123" s="963"/>
      <c r="AR123" s="963"/>
      <c r="AS123" s="963"/>
      <c r="AT123" s="964"/>
      <c r="AU123" s="997"/>
      <c r="AV123" s="998"/>
      <c r="AW123" s="998"/>
      <c r="AX123" s="998"/>
      <c r="AY123" s="998"/>
      <c r="AZ123" s="239" t="s">
        <v>176</v>
      </c>
      <c r="BA123" s="239"/>
      <c r="BB123" s="239"/>
      <c r="BC123" s="239"/>
      <c r="BD123" s="239"/>
      <c r="BE123" s="239"/>
      <c r="BF123" s="239"/>
      <c r="BG123" s="239"/>
      <c r="BH123" s="239"/>
      <c r="BI123" s="239"/>
      <c r="BJ123" s="239"/>
      <c r="BK123" s="239"/>
      <c r="BL123" s="239"/>
      <c r="BM123" s="239"/>
      <c r="BN123" s="239"/>
      <c r="BO123" s="977" t="s">
        <v>452</v>
      </c>
      <c r="BP123" s="1005"/>
      <c r="BQ123" s="1064">
        <v>7608412</v>
      </c>
      <c r="BR123" s="1031"/>
      <c r="BS123" s="1031"/>
      <c r="BT123" s="1031"/>
      <c r="BU123" s="1031"/>
      <c r="BV123" s="1031">
        <v>7416301</v>
      </c>
      <c r="BW123" s="1031"/>
      <c r="BX123" s="1031"/>
      <c r="BY123" s="1031"/>
      <c r="BZ123" s="1031"/>
      <c r="CA123" s="1031">
        <v>7090020</v>
      </c>
      <c r="CB123" s="1031"/>
      <c r="CC123" s="1031"/>
      <c r="CD123" s="1031"/>
      <c r="CE123" s="1031"/>
      <c r="CF123" s="1001"/>
      <c r="CG123" s="1002"/>
      <c r="CH123" s="1002"/>
      <c r="CI123" s="1002"/>
      <c r="CJ123" s="1003"/>
      <c r="CK123" s="1009"/>
      <c r="CL123" s="1010"/>
      <c r="CM123" s="1010"/>
      <c r="CN123" s="1010"/>
      <c r="CO123" s="1011"/>
      <c r="CP123" s="1019" t="s">
        <v>390</v>
      </c>
      <c r="CQ123" s="1020"/>
      <c r="CR123" s="1020"/>
      <c r="CS123" s="1020"/>
      <c r="CT123" s="1020"/>
      <c r="CU123" s="1020"/>
      <c r="CV123" s="1020"/>
      <c r="CW123" s="1020"/>
      <c r="CX123" s="1020"/>
      <c r="CY123" s="1020"/>
      <c r="CZ123" s="1020"/>
      <c r="DA123" s="1020"/>
      <c r="DB123" s="1020"/>
      <c r="DC123" s="1020"/>
      <c r="DD123" s="1020"/>
      <c r="DE123" s="1020"/>
      <c r="DF123" s="1021"/>
      <c r="DG123" s="958" t="s">
        <v>122</v>
      </c>
      <c r="DH123" s="959"/>
      <c r="DI123" s="959"/>
      <c r="DJ123" s="959"/>
      <c r="DK123" s="960"/>
      <c r="DL123" s="961" t="s">
        <v>122</v>
      </c>
      <c r="DM123" s="959"/>
      <c r="DN123" s="959"/>
      <c r="DO123" s="959"/>
      <c r="DP123" s="960"/>
      <c r="DQ123" s="961" t="s">
        <v>122</v>
      </c>
      <c r="DR123" s="959"/>
      <c r="DS123" s="959"/>
      <c r="DT123" s="959"/>
      <c r="DU123" s="960"/>
      <c r="DV123" s="962" t="s">
        <v>122</v>
      </c>
      <c r="DW123" s="963"/>
      <c r="DX123" s="963"/>
      <c r="DY123" s="963"/>
      <c r="DZ123" s="964"/>
    </row>
    <row r="124" spans="1:130" s="218" customFormat="1" ht="26.25" customHeight="1" thickBot="1" x14ac:dyDescent="0.2">
      <c r="A124" s="1058"/>
      <c r="B124" s="949"/>
      <c r="C124" s="922" t="s">
        <v>441</v>
      </c>
      <c r="D124" s="923"/>
      <c r="E124" s="923"/>
      <c r="F124" s="923"/>
      <c r="G124" s="923"/>
      <c r="H124" s="923"/>
      <c r="I124" s="923"/>
      <c r="J124" s="923"/>
      <c r="K124" s="923"/>
      <c r="L124" s="923"/>
      <c r="M124" s="923"/>
      <c r="N124" s="923"/>
      <c r="O124" s="923"/>
      <c r="P124" s="923"/>
      <c r="Q124" s="923"/>
      <c r="R124" s="923"/>
      <c r="S124" s="923"/>
      <c r="T124" s="923"/>
      <c r="U124" s="923"/>
      <c r="V124" s="923"/>
      <c r="W124" s="923"/>
      <c r="X124" s="923"/>
      <c r="Y124" s="923"/>
      <c r="Z124" s="924"/>
      <c r="AA124" s="958" t="s">
        <v>122</v>
      </c>
      <c r="AB124" s="959"/>
      <c r="AC124" s="959"/>
      <c r="AD124" s="959"/>
      <c r="AE124" s="960"/>
      <c r="AF124" s="961" t="s">
        <v>122</v>
      </c>
      <c r="AG124" s="959"/>
      <c r="AH124" s="959"/>
      <c r="AI124" s="959"/>
      <c r="AJ124" s="960"/>
      <c r="AK124" s="961" t="s">
        <v>122</v>
      </c>
      <c r="AL124" s="959"/>
      <c r="AM124" s="959"/>
      <c r="AN124" s="959"/>
      <c r="AO124" s="960"/>
      <c r="AP124" s="962" t="s">
        <v>122</v>
      </c>
      <c r="AQ124" s="963"/>
      <c r="AR124" s="963"/>
      <c r="AS124" s="963"/>
      <c r="AT124" s="964"/>
      <c r="AU124" s="1060" t="s">
        <v>453</v>
      </c>
      <c r="AV124" s="1061"/>
      <c r="AW124" s="1061"/>
      <c r="AX124" s="1061"/>
      <c r="AY124" s="1061"/>
      <c r="AZ124" s="1061"/>
      <c r="BA124" s="1061"/>
      <c r="BB124" s="1061"/>
      <c r="BC124" s="1061"/>
      <c r="BD124" s="1061"/>
      <c r="BE124" s="1061"/>
      <c r="BF124" s="1061"/>
      <c r="BG124" s="1061"/>
      <c r="BH124" s="1061"/>
      <c r="BI124" s="1061"/>
      <c r="BJ124" s="1061"/>
      <c r="BK124" s="1061"/>
      <c r="BL124" s="1061"/>
      <c r="BM124" s="1061"/>
      <c r="BN124" s="1061"/>
      <c r="BO124" s="1061"/>
      <c r="BP124" s="1062"/>
      <c r="BQ124" s="1063">
        <v>39.200000000000003</v>
      </c>
      <c r="BR124" s="1027"/>
      <c r="BS124" s="1027"/>
      <c r="BT124" s="1027"/>
      <c r="BU124" s="1027"/>
      <c r="BV124" s="1027">
        <v>44.8</v>
      </c>
      <c r="BW124" s="1027"/>
      <c r="BX124" s="1027"/>
      <c r="BY124" s="1027"/>
      <c r="BZ124" s="1027"/>
      <c r="CA124" s="1027">
        <v>49</v>
      </c>
      <c r="CB124" s="1027"/>
      <c r="CC124" s="1027"/>
      <c r="CD124" s="1027"/>
      <c r="CE124" s="1027"/>
      <c r="CF124" s="1028"/>
      <c r="CG124" s="1029"/>
      <c r="CH124" s="1029"/>
      <c r="CI124" s="1029"/>
      <c r="CJ124" s="1030"/>
      <c r="CK124" s="1012"/>
      <c r="CL124" s="1012"/>
      <c r="CM124" s="1012"/>
      <c r="CN124" s="1012"/>
      <c r="CO124" s="1013"/>
      <c r="CP124" s="1019" t="s">
        <v>454</v>
      </c>
      <c r="CQ124" s="1020"/>
      <c r="CR124" s="1020"/>
      <c r="CS124" s="1020"/>
      <c r="CT124" s="1020"/>
      <c r="CU124" s="1020"/>
      <c r="CV124" s="1020"/>
      <c r="CW124" s="1020"/>
      <c r="CX124" s="1020"/>
      <c r="CY124" s="1020"/>
      <c r="CZ124" s="1020"/>
      <c r="DA124" s="1020"/>
      <c r="DB124" s="1020"/>
      <c r="DC124" s="1020"/>
      <c r="DD124" s="1020"/>
      <c r="DE124" s="1020"/>
      <c r="DF124" s="1021"/>
      <c r="DG124" s="1004">
        <v>1363694</v>
      </c>
      <c r="DH124" s="986"/>
      <c r="DI124" s="986"/>
      <c r="DJ124" s="986"/>
      <c r="DK124" s="987"/>
      <c r="DL124" s="985">
        <v>1239090</v>
      </c>
      <c r="DM124" s="986"/>
      <c r="DN124" s="986"/>
      <c r="DO124" s="986"/>
      <c r="DP124" s="987"/>
      <c r="DQ124" s="985" t="s">
        <v>122</v>
      </c>
      <c r="DR124" s="986"/>
      <c r="DS124" s="986"/>
      <c r="DT124" s="986"/>
      <c r="DU124" s="987"/>
      <c r="DV124" s="988" t="s">
        <v>122</v>
      </c>
      <c r="DW124" s="989"/>
      <c r="DX124" s="989"/>
      <c r="DY124" s="989"/>
      <c r="DZ124" s="990"/>
    </row>
    <row r="125" spans="1:130" s="218" customFormat="1" ht="26.25" customHeight="1" x14ac:dyDescent="0.15">
      <c r="A125" s="1058"/>
      <c r="B125" s="949"/>
      <c r="C125" s="922" t="s">
        <v>443</v>
      </c>
      <c r="D125" s="923"/>
      <c r="E125" s="923"/>
      <c r="F125" s="923"/>
      <c r="G125" s="923"/>
      <c r="H125" s="923"/>
      <c r="I125" s="923"/>
      <c r="J125" s="923"/>
      <c r="K125" s="923"/>
      <c r="L125" s="923"/>
      <c r="M125" s="923"/>
      <c r="N125" s="923"/>
      <c r="O125" s="923"/>
      <c r="P125" s="923"/>
      <c r="Q125" s="923"/>
      <c r="R125" s="923"/>
      <c r="S125" s="923"/>
      <c r="T125" s="923"/>
      <c r="U125" s="923"/>
      <c r="V125" s="923"/>
      <c r="W125" s="923"/>
      <c r="X125" s="923"/>
      <c r="Y125" s="923"/>
      <c r="Z125" s="924"/>
      <c r="AA125" s="958" t="s">
        <v>122</v>
      </c>
      <c r="AB125" s="959"/>
      <c r="AC125" s="959"/>
      <c r="AD125" s="959"/>
      <c r="AE125" s="960"/>
      <c r="AF125" s="961" t="s">
        <v>122</v>
      </c>
      <c r="AG125" s="959"/>
      <c r="AH125" s="959"/>
      <c r="AI125" s="959"/>
      <c r="AJ125" s="960"/>
      <c r="AK125" s="961" t="s">
        <v>122</v>
      </c>
      <c r="AL125" s="959"/>
      <c r="AM125" s="959"/>
      <c r="AN125" s="959"/>
      <c r="AO125" s="960"/>
      <c r="AP125" s="962" t="s">
        <v>122</v>
      </c>
      <c r="AQ125" s="963"/>
      <c r="AR125" s="963"/>
      <c r="AS125" s="963"/>
      <c r="AT125" s="964"/>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1022" t="s">
        <v>455</v>
      </c>
      <c r="CL125" s="1007"/>
      <c r="CM125" s="1007"/>
      <c r="CN125" s="1007"/>
      <c r="CO125" s="1008"/>
      <c r="CP125" s="929" t="s">
        <v>456</v>
      </c>
      <c r="CQ125" s="897"/>
      <c r="CR125" s="897"/>
      <c r="CS125" s="897"/>
      <c r="CT125" s="897"/>
      <c r="CU125" s="897"/>
      <c r="CV125" s="897"/>
      <c r="CW125" s="897"/>
      <c r="CX125" s="897"/>
      <c r="CY125" s="897"/>
      <c r="CZ125" s="897"/>
      <c r="DA125" s="897"/>
      <c r="DB125" s="897"/>
      <c r="DC125" s="897"/>
      <c r="DD125" s="897"/>
      <c r="DE125" s="897"/>
      <c r="DF125" s="898"/>
      <c r="DG125" s="930" t="s">
        <v>122</v>
      </c>
      <c r="DH125" s="931"/>
      <c r="DI125" s="931"/>
      <c r="DJ125" s="931"/>
      <c r="DK125" s="931"/>
      <c r="DL125" s="931" t="s">
        <v>122</v>
      </c>
      <c r="DM125" s="931"/>
      <c r="DN125" s="931"/>
      <c r="DO125" s="931"/>
      <c r="DP125" s="931"/>
      <c r="DQ125" s="931" t="s">
        <v>122</v>
      </c>
      <c r="DR125" s="931"/>
      <c r="DS125" s="931"/>
      <c r="DT125" s="931"/>
      <c r="DU125" s="931"/>
      <c r="DV125" s="932" t="s">
        <v>122</v>
      </c>
      <c r="DW125" s="932"/>
      <c r="DX125" s="932"/>
      <c r="DY125" s="932"/>
      <c r="DZ125" s="933"/>
    </row>
    <row r="126" spans="1:130" s="218" customFormat="1" ht="26.25" customHeight="1" thickBot="1" x14ac:dyDescent="0.2">
      <c r="A126" s="1058"/>
      <c r="B126" s="949"/>
      <c r="C126" s="922" t="s">
        <v>445</v>
      </c>
      <c r="D126" s="923"/>
      <c r="E126" s="923"/>
      <c r="F126" s="923"/>
      <c r="G126" s="923"/>
      <c r="H126" s="923"/>
      <c r="I126" s="923"/>
      <c r="J126" s="923"/>
      <c r="K126" s="923"/>
      <c r="L126" s="923"/>
      <c r="M126" s="923"/>
      <c r="N126" s="923"/>
      <c r="O126" s="923"/>
      <c r="P126" s="923"/>
      <c r="Q126" s="923"/>
      <c r="R126" s="923"/>
      <c r="S126" s="923"/>
      <c r="T126" s="923"/>
      <c r="U126" s="923"/>
      <c r="V126" s="923"/>
      <c r="W126" s="923"/>
      <c r="X126" s="923"/>
      <c r="Y126" s="923"/>
      <c r="Z126" s="924"/>
      <c r="AA126" s="958">
        <v>3455</v>
      </c>
      <c r="AB126" s="959"/>
      <c r="AC126" s="959"/>
      <c r="AD126" s="959"/>
      <c r="AE126" s="960"/>
      <c r="AF126" s="961">
        <v>3451</v>
      </c>
      <c r="AG126" s="959"/>
      <c r="AH126" s="959"/>
      <c r="AI126" s="959"/>
      <c r="AJ126" s="960"/>
      <c r="AK126" s="961">
        <v>2596</v>
      </c>
      <c r="AL126" s="959"/>
      <c r="AM126" s="959"/>
      <c r="AN126" s="959"/>
      <c r="AO126" s="960"/>
      <c r="AP126" s="962">
        <v>0.1</v>
      </c>
      <c r="AQ126" s="963"/>
      <c r="AR126" s="963"/>
      <c r="AS126" s="963"/>
      <c r="AT126" s="964"/>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1023"/>
      <c r="CL126" s="1010"/>
      <c r="CM126" s="1010"/>
      <c r="CN126" s="1010"/>
      <c r="CO126" s="1011"/>
      <c r="CP126" s="922" t="s">
        <v>457</v>
      </c>
      <c r="CQ126" s="923"/>
      <c r="CR126" s="923"/>
      <c r="CS126" s="923"/>
      <c r="CT126" s="923"/>
      <c r="CU126" s="923"/>
      <c r="CV126" s="923"/>
      <c r="CW126" s="923"/>
      <c r="CX126" s="923"/>
      <c r="CY126" s="923"/>
      <c r="CZ126" s="923"/>
      <c r="DA126" s="923"/>
      <c r="DB126" s="923"/>
      <c r="DC126" s="923"/>
      <c r="DD126" s="923"/>
      <c r="DE126" s="923"/>
      <c r="DF126" s="924"/>
      <c r="DG126" s="925" t="s">
        <v>122</v>
      </c>
      <c r="DH126" s="926"/>
      <c r="DI126" s="926"/>
      <c r="DJ126" s="926"/>
      <c r="DK126" s="926"/>
      <c r="DL126" s="926" t="s">
        <v>122</v>
      </c>
      <c r="DM126" s="926"/>
      <c r="DN126" s="926"/>
      <c r="DO126" s="926"/>
      <c r="DP126" s="926"/>
      <c r="DQ126" s="926" t="s">
        <v>122</v>
      </c>
      <c r="DR126" s="926"/>
      <c r="DS126" s="926"/>
      <c r="DT126" s="926"/>
      <c r="DU126" s="926"/>
      <c r="DV126" s="927" t="s">
        <v>122</v>
      </c>
      <c r="DW126" s="927"/>
      <c r="DX126" s="927"/>
      <c r="DY126" s="927"/>
      <c r="DZ126" s="928"/>
    </row>
    <row r="127" spans="1:130" s="218" customFormat="1" ht="26.25" customHeight="1" x14ac:dyDescent="0.15">
      <c r="A127" s="1059"/>
      <c r="B127" s="951"/>
      <c r="C127" s="973" t="s">
        <v>458</v>
      </c>
      <c r="D127" s="965"/>
      <c r="E127" s="965"/>
      <c r="F127" s="965"/>
      <c r="G127" s="965"/>
      <c r="H127" s="965"/>
      <c r="I127" s="965"/>
      <c r="J127" s="965"/>
      <c r="K127" s="965"/>
      <c r="L127" s="965"/>
      <c r="M127" s="965"/>
      <c r="N127" s="965"/>
      <c r="O127" s="965"/>
      <c r="P127" s="965"/>
      <c r="Q127" s="965"/>
      <c r="R127" s="965"/>
      <c r="S127" s="965"/>
      <c r="T127" s="965"/>
      <c r="U127" s="965"/>
      <c r="V127" s="965"/>
      <c r="W127" s="965"/>
      <c r="X127" s="965"/>
      <c r="Y127" s="965"/>
      <c r="Z127" s="966"/>
      <c r="AA127" s="958">
        <v>2</v>
      </c>
      <c r="AB127" s="959"/>
      <c r="AC127" s="959"/>
      <c r="AD127" s="959"/>
      <c r="AE127" s="960"/>
      <c r="AF127" s="961">
        <v>1</v>
      </c>
      <c r="AG127" s="959"/>
      <c r="AH127" s="959"/>
      <c r="AI127" s="959"/>
      <c r="AJ127" s="960"/>
      <c r="AK127" s="961" t="s">
        <v>122</v>
      </c>
      <c r="AL127" s="959"/>
      <c r="AM127" s="959"/>
      <c r="AN127" s="959"/>
      <c r="AO127" s="960"/>
      <c r="AP127" s="962" t="s">
        <v>122</v>
      </c>
      <c r="AQ127" s="963"/>
      <c r="AR127" s="963"/>
      <c r="AS127" s="963"/>
      <c r="AT127" s="964"/>
      <c r="AU127" s="220"/>
      <c r="AV127" s="220"/>
      <c r="AW127" s="220"/>
      <c r="AX127" s="1032" t="s">
        <v>459</v>
      </c>
      <c r="AY127" s="1033"/>
      <c r="AZ127" s="1033"/>
      <c r="BA127" s="1033"/>
      <c r="BB127" s="1033"/>
      <c r="BC127" s="1033"/>
      <c r="BD127" s="1033"/>
      <c r="BE127" s="1034"/>
      <c r="BF127" s="1035" t="s">
        <v>460</v>
      </c>
      <c r="BG127" s="1033"/>
      <c r="BH127" s="1033"/>
      <c r="BI127" s="1033"/>
      <c r="BJ127" s="1033"/>
      <c r="BK127" s="1033"/>
      <c r="BL127" s="1034"/>
      <c r="BM127" s="1035" t="s">
        <v>461</v>
      </c>
      <c r="BN127" s="1033"/>
      <c r="BO127" s="1033"/>
      <c r="BP127" s="1033"/>
      <c r="BQ127" s="1033"/>
      <c r="BR127" s="1033"/>
      <c r="BS127" s="1034"/>
      <c r="BT127" s="1035" t="s">
        <v>462</v>
      </c>
      <c r="BU127" s="1033"/>
      <c r="BV127" s="1033"/>
      <c r="BW127" s="1033"/>
      <c r="BX127" s="1033"/>
      <c r="BY127" s="1033"/>
      <c r="BZ127" s="1056"/>
      <c r="CA127" s="220"/>
      <c r="CB127" s="220"/>
      <c r="CC127" s="220"/>
      <c r="CD127" s="243"/>
      <c r="CE127" s="243"/>
      <c r="CF127" s="243"/>
      <c r="CG127" s="220"/>
      <c r="CH127" s="220"/>
      <c r="CI127" s="220"/>
      <c r="CJ127" s="242"/>
      <c r="CK127" s="1023"/>
      <c r="CL127" s="1010"/>
      <c r="CM127" s="1010"/>
      <c r="CN127" s="1010"/>
      <c r="CO127" s="1011"/>
      <c r="CP127" s="922" t="s">
        <v>463</v>
      </c>
      <c r="CQ127" s="923"/>
      <c r="CR127" s="923"/>
      <c r="CS127" s="923"/>
      <c r="CT127" s="923"/>
      <c r="CU127" s="923"/>
      <c r="CV127" s="923"/>
      <c r="CW127" s="923"/>
      <c r="CX127" s="923"/>
      <c r="CY127" s="923"/>
      <c r="CZ127" s="923"/>
      <c r="DA127" s="923"/>
      <c r="DB127" s="923"/>
      <c r="DC127" s="923"/>
      <c r="DD127" s="923"/>
      <c r="DE127" s="923"/>
      <c r="DF127" s="924"/>
      <c r="DG127" s="925" t="s">
        <v>122</v>
      </c>
      <c r="DH127" s="926"/>
      <c r="DI127" s="926"/>
      <c r="DJ127" s="926"/>
      <c r="DK127" s="926"/>
      <c r="DL127" s="926" t="s">
        <v>122</v>
      </c>
      <c r="DM127" s="926"/>
      <c r="DN127" s="926"/>
      <c r="DO127" s="926"/>
      <c r="DP127" s="926"/>
      <c r="DQ127" s="926" t="s">
        <v>122</v>
      </c>
      <c r="DR127" s="926"/>
      <c r="DS127" s="926"/>
      <c r="DT127" s="926"/>
      <c r="DU127" s="926"/>
      <c r="DV127" s="927" t="s">
        <v>122</v>
      </c>
      <c r="DW127" s="927"/>
      <c r="DX127" s="927"/>
      <c r="DY127" s="927"/>
      <c r="DZ127" s="928"/>
    </row>
    <row r="128" spans="1:130" s="218" customFormat="1" ht="26.25" customHeight="1" thickBot="1" x14ac:dyDescent="0.2">
      <c r="A128" s="1042" t="s">
        <v>464</v>
      </c>
      <c r="B128" s="1043"/>
      <c r="C128" s="1043"/>
      <c r="D128" s="1043"/>
      <c r="E128" s="1043"/>
      <c r="F128" s="1043"/>
      <c r="G128" s="1043"/>
      <c r="H128" s="1043"/>
      <c r="I128" s="1043"/>
      <c r="J128" s="1043"/>
      <c r="K128" s="1043"/>
      <c r="L128" s="1043"/>
      <c r="M128" s="1043"/>
      <c r="N128" s="1043"/>
      <c r="O128" s="1043"/>
      <c r="P128" s="1043"/>
      <c r="Q128" s="1043"/>
      <c r="R128" s="1043"/>
      <c r="S128" s="1043"/>
      <c r="T128" s="1043"/>
      <c r="U128" s="1043"/>
      <c r="V128" s="1043"/>
      <c r="W128" s="1044" t="s">
        <v>465</v>
      </c>
      <c r="X128" s="1044"/>
      <c r="Y128" s="1044"/>
      <c r="Z128" s="1045"/>
      <c r="AA128" s="1046">
        <v>44318</v>
      </c>
      <c r="AB128" s="1047"/>
      <c r="AC128" s="1047"/>
      <c r="AD128" s="1047"/>
      <c r="AE128" s="1048"/>
      <c r="AF128" s="1049">
        <v>35839</v>
      </c>
      <c r="AG128" s="1047"/>
      <c r="AH128" s="1047"/>
      <c r="AI128" s="1047"/>
      <c r="AJ128" s="1048"/>
      <c r="AK128" s="1049">
        <v>40921</v>
      </c>
      <c r="AL128" s="1047"/>
      <c r="AM128" s="1047"/>
      <c r="AN128" s="1047"/>
      <c r="AO128" s="1048"/>
      <c r="AP128" s="1050"/>
      <c r="AQ128" s="1051"/>
      <c r="AR128" s="1051"/>
      <c r="AS128" s="1051"/>
      <c r="AT128" s="1052"/>
      <c r="AU128" s="220"/>
      <c r="AV128" s="220"/>
      <c r="AW128" s="220"/>
      <c r="AX128" s="896" t="s">
        <v>466</v>
      </c>
      <c r="AY128" s="897"/>
      <c r="AZ128" s="897"/>
      <c r="BA128" s="897"/>
      <c r="BB128" s="897"/>
      <c r="BC128" s="897"/>
      <c r="BD128" s="897"/>
      <c r="BE128" s="898"/>
      <c r="BF128" s="1053" t="s">
        <v>122</v>
      </c>
      <c r="BG128" s="1054"/>
      <c r="BH128" s="1054"/>
      <c r="BI128" s="1054"/>
      <c r="BJ128" s="1054"/>
      <c r="BK128" s="1054"/>
      <c r="BL128" s="1055"/>
      <c r="BM128" s="1053">
        <v>15</v>
      </c>
      <c r="BN128" s="1054"/>
      <c r="BO128" s="1054"/>
      <c r="BP128" s="1054"/>
      <c r="BQ128" s="1054"/>
      <c r="BR128" s="1054"/>
      <c r="BS128" s="1055"/>
      <c r="BT128" s="1053">
        <v>20</v>
      </c>
      <c r="BU128" s="1054"/>
      <c r="BV128" s="1054"/>
      <c r="BW128" s="1054"/>
      <c r="BX128" s="1054"/>
      <c r="BY128" s="1054"/>
      <c r="BZ128" s="1076"/>
      <c r="CA128" s="243"/>
      <c r="CB128" s="243"/>
      <c r="CC128" s="243"/>
      <c r="CD128" s="243"/>
      <c r="CE128" s="243"/>
      <c r="CF128" s="243"/>
      <c r="CG128" s="220"/>
      <c r="CH128" s="220"/>
      <c r="CI128" s="220"/>
      <c r="CJ128" s="242"/>
      <c r="CK128" s="1024"/>
      <c r="CL128" s="1025"/>
      <c r="CM128" s="1025"/>
      <c r="CN128" s="1025"/>
      <c r="CO128" s="1026"/>
      <c r="CP128" s="1036" t="s">
        <v>467</v>
      </c>
      <c r="CQ128" s="726"/>
      <c r="CR128" s="726"/>
      <c r="CS128" s="726"/>
      <c r="CT128" s="726"/>
      <c r="CU128" s="726"/>
      <c r="CV128" s="726"/>
      <c r="CW128" s="726"/>
      <c r="CX128" s="726"/>
      <c r="CY128" s="726"/>
      <c r="CZ128" s="726"/>
      <c r="DA128" s="726"/>
      <c r="DB128" s="726"/>
      <c r="DC128" s="726"/>
      <c r="DD128" s="726"/>
      <c r="DE128" s="726"/>
      <c r="DF128" s="1037"/>
      <c r="DG128" s="1038" t="s">
        <v>122</v>
      </c>
      <c r="DH128" s="1039"/>
      <c r="DI128" s="1039"/>
      <c r="DJ128" s="1039"/>
      <c r="DK128" s="1039"/>
      <c r="DL128" s="1039" t="s">
        <v>122</v>
      </c>
      <c r="DM128" s="1039"/>
      <c r="DN128" s="1039"/>
      <c r="DO128" s="1039"/>
      <c r="DP128" s="1039"/>
      <c r="DQ128" s="1039" t="s">
        <v>122</v>
      </c>
      <c r="DR128" s="1039"/>
      <c r="DS128" s="1039"/>
      <c r="DT128" s="1039"/>
      <c r="DU128" s="1039"/>
      <c r="DV128" s="1040" t="s">
        <v>122</v>
      </c>
      <c r="DW128" s="1040"/>
      <c r="DX128" s="1040"/>
      <c r="DY128" s="1040"/>
      <c r="DZ128" s="1041"/>
    </row>
    <row r="129" spans="1:131" s="218" customFormat="1" ht="26.25" customHeight="1" x14ac:dyDescent="0.15">
      <c r="A129" s="934" t="s">
        <v>102</v>
      </c>
      <c r="B129" s="935"/>
      <c r="C129" s="935"/>
      <c r="D129" s="935"/>
      <c r="E129" s="935"/>
      <c r="F129" s="935"/>
      <c r="G129" s="935"/>
      <c r="H129" s="935"/>
      <c r="I129" s="935"/>
      <c r="J129" s="935"/>
      <c r="K129" s="935"/>
      <c r="L129" s="935"/>
      <c r="M129" s="935"/>
      <c r="N129" s="935"/>
      <c r="O129" s="935"/>
      <c r="P129" s="935"/>
      <c r="Q129" s="935"/>
      <c r="R129" s="935"/>
      <c r="S129" s="935"/>
      <c r="T129" s="935"/>
      <c r="U129" s="935"/>
      <c r="V129" s="935"/>
      <c r="W129" s="1070" t="s">
        <v>468</v>
      </c>
      <c r="X129" s="1071"/>
      <c r="Y129" s="1071"/>
      <c r="Z129" s="1072"/>
      <c r="AA129" s="958">
        <v>3647316</v>
      </c>
      <c r="AB129" s="959"/>
      <c r="AC129" s="959"/>
      <c r="AD129" s="959"/>
      <c r="AE129" s="960"/>
      <c r="AF129" s="961">
        <v>3593980</v>
      </c>
      <c r="AG129" s="959"/>
      <c r="AH129" s="959"/>
      <c r="AI129" s="959"/>
      <c r="AJ129" s="960"/>
      <c r="AK129" s="961">
        <v>3692040</v>
      </c>
      <c r="AL129" s="959"/>
      <c r="AM129" s="959"/>
      <c r="AN129" s="959"/>
      <c r="AO129" s="960"/>
      <c r="AP129" s="1073"/>
      <c r="AQ129" s="1074"/>
      <c r="AR129" s="1074"/>
      <c r="AS129" s="1074"/>
      <c r="AT129" s="1075"/>
      <c r="AU129" s="221"/>
      <c r="AV129" s="221"/>
      <c r="AW129" s="221"/>
      <c r="AX129" s="1065" t="s">
        <v>469</v>
      </c>
      <c r="AY129" s="923"/>
      <c r="AZ129" s="923"/>
      <c r="BA129" s="923"/>
      <c r="BB129" s="923"/>
      <c r="BC129" s="923"/>
      <c r="BD129" s="923"/>
      <c r="BE129" s="924"/>
      <c r="BF129" s="1066" t="s">
        <v>122</v>
      </c>
      <c r="BG129" s="1067"/>
      <c r="BH129" s="1067"/>
      <c r="BI129" s="1067"/>
      <c r="BJ129" s="1067"/>
      <c r="BK129" s="1067"/>
      <c r="BL129" s="1068"/>
      <c r="BM129" s="1066">
        <v>20</v>
      </c>
      <c r="BN129" s="1067"/>
      <c r="BO129" s="1067"/>
      <c r="BP129" s="1067"/>
      <c r="BQ129" s="1067"/>
      <c r="BR129" s="1067"/>
      <c r="BS129" s="1068"/>
      <c r="BT129" s="1066">
        <v>30</v>
      </c>
      <c r="BU129" s="1067"/>
      <c r="BV129" s="1067"/>
      <c r="BW129" s="1067"/>
      <c r="BX129" s="1067"/>
      <c r="BY129" s="1067"/>
      <c r="BZ129" s="1069"/>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15">
      <c r="A130" s="934" t="s">
        <v>470</v>
      </c>
      <c r="B130" s="935"/>
      <c r="C130" s="935"/>
      <c r="D130" s="935"/>
      <c r="E130" s="935"/>
      <c r="F130" s="935"/>
      <c r="G130" s="935"/>
      <c r="H130" s="935"/>
      <c r="I130" s="935"/>
      <c r="J130" s="935"/>
      <c r="K130" s="935"/>
      <c r="L130" s="935"/>
      <c r="M130" s="935"/>
      <c r="N130" s="935"/>
      <c r="O130" s="935"/>
      <c r="P130" s="935"/>
      <c r="Q130" s="935"/>
      <c r="R130" s="935"/>
      <c r="S130" s="935"/>
      <c r="T130" s="935"/>
      <c r="U130" s="935"/>
      <c r="V130" s="935"/>
      <c r="W130" s="1070" t="s">
        <v>471</v>
      </c>
      <c r="X130" s="1071"/>
      <c r="Y130" s="1071"/>
      <c r="Z130" s="1072"/>
      <c r="AA130" s="958">
        <v>401380</v>
      </c>
      <c r="AB130" s="959"/>
      <c r="AC130" s="959"/>
      <c r="AD130" s="959"/>
      <c r="AE130" s="960"/>
      <c r="AF130" s="961">
        <v>418262</v>
      </c>
      <c r="AG130" s="959"/>
      <c r="AH130" s="959"/>
      <c r="AI130" s="959"/>
      <c r="AJ130" s="960"/>
      <c r="AK130" s="961">
        <v>404824</v>
      </c>
      <c r="AL130" s="959"/>
      <c r="AM130" s="959"/>
      <c r="AN130" s="959"/>
      <c r="AO130" s="960"/>
      <c r="AP130" s="1073"/>
      <c r="AQ130" s="1074"/>
      <c r="AR130" s="1074"/>
      <c r="AS130" s="1074"/>
      <c r="AT130" s="1075"/>
      <c r="AU130" s="221"/>
      <c r="AV130" s="221"/>
      <c r="AW130" s="221"/>
      <c r="AX130" s="1065" t="s">
        <v>472</v>
      </c>
      <c r="AY130" s="923"/>
      <c r="AZ130" s="923"/>
      <c r="BA130" s="923"/>
      <c r="BB130" s="923"/>
      <c r="BC130" s="923"/>
      <c r="BD130" s="923"/>
      <c r="BE130" s="924"/>
      <c r="BF130" s="1101">
        <v>11.9</v>
      </c>
      <c r="BG130" s="1102"/>
      <c r="BH130" s="1102"/>
      <c r="BI130" s="1102"/>
      <c r="BJ130" s="1102"/>
      <c r="BK130" s="1102"/>
      <c r="BL130" s="1103"/>
      <c r="BM130" s="1101">
        <v>25</v>
      </c>
      <c r="BN130" s="1102"/>
      <c r="BO130" s="1102"/>
      <c r="BP130" s="1102"/>
      <c r="BQ130" s="1102"/>
      <c r="BR130" s="1102"/>
      <c r="BS130" s="1103"/>
      <c r="BT130" s="1101">
        <v>35</v>
      </c>
      <c r="BU130" s="1102"/>
      <c r="BV130" s="1102"/>
      <c r="BW130" s="1102"/>
      <c r="BX130" s="1102"/>
      <c r="BY130" s="1102"/>
      <c r="BZ130" s="1104"/>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
      <c r="A131" s="1105"/>
      <c r="B131" s="1106"/>
      <c r="C131" s="1106"/>
      <c r="D131" s="1106"/>
      <c r="E131" s="1106"/>
      <c r="F131" s="1106"/>
      <c r="G131" s="1106"/>
      <c r="H131" s="1106"/>
      <c r="I131" s="1106"/>
      <c r="J131" s="1106"/>
      <c r="K131" s="1106"/>
      <c r="L131" s="1106"/>
      <c r="M131" s="1106"/>
      <c r="N131" s="1106"/>
      <c r="O131" s="1106"/>
      <c r="P131" s="1106"/>
      <c r="Q131" s="1106"/>
      <c r="R131" s="1106"/>
      <c r="S131" s="1106"/>
      <c r="T131" s="1106"/>
      <c r="U131" s="1106"/>
      <c r="V131" s="1106"/>
      <c r="W131" s="1107" t="s">
        <v>473</v>
      </c>
      <c r="X131" s="1108"/>
      <c r="Y131" s="1108"/>
      <c r="Z131" s="1109"/>
      <c r="AA131" s="1004">
        <v>3245936</v>
      </c>
      <c r="AB131" s="986"/>
      <c r="AC131" s="986"/>
      <c r="AD131" s="986"/>
      <c r="AE131" s="987"/>
      <c r="AF131" s="985">
        <v>3175718</v>
      </c>
      <c r="AG131" s="986"/>
      <c r="AH131" s="986"/>
      <c r="AI131" s="986"/>
      <c r="AJ131" s="987"/>
      <c r="AK131" s="985">
        <v>3287216</v>
      </c>
      <c r="AL131" s="986"/>
      <c r="AM131" s="986"/>
      <c r="AN131" s="986"/>
      <c r="AO131" s="987"/>
      <c r="AP131" s="1110"/>
      <c r="AQ131" s="1111"/>
      <c r="AR131" s="1111"/>
      <c r="AS131" s="1111"/>
      <c r="AT131" s="1112"/>
      <c r="AU131" s="221"/>
      <c r="AV131" s="221"/>
      <c r="AW131" s="221"/>
      <c r="AX131" s="1083" t="s">
        <v>474</v>
      </c>
      <c r="AY131" s="726"/>
      <c r="AZ131" s="726"/>
      <c r="BA131" s="726"/>
      <c r="BB131" s="726"/>
      <c r="BC131" s="726"/>
      <c r="BD131" s="726"/>
      <c r="BE131" s="1037"/>
      <c r="BF131" s="1084">
        <v>49</v>
      </c>
      <c r="BG131" s="1085"/>
      <c r="BH131" s="1085"/>
      <c r="BI131" s="1085"/>
      <c r="BJ131" s="1085"/>
      <c r="BK131" s="1085"/>
      <c r="BL131" s="1086"/>
      <c r="BM131" s="1084">
        <v>350</v>
      </c>
      <c r="BN131" s="1085"/>
      <c r="BO131" s="1085"/>
      <c r="BP131" s="1085"/>
      <c r="BQ131" s="1085"/>
      <c r="BR131" s="1085"/>
      <c r="BS131" s="1086"/>
      <c r="BT131" s="1087"/>
      <c r="BU131" s="1088"/>
      <c r="BV131" s="1088"/>
      <c r="BW131" s="1088"/>
      <c r="BX131" s="1088"/>
      <c r="BY131" s="1088"/>
      <c r="BZ131" s="1089"/>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15">
      <c r="A132" s="1090" t="s">
        <v>475</v>
      </c>
      <c r="B132" s="1091"/>
      <c r="C132" s="1091"/>
      <c r="D132" s="1091"/>
      <c r="E132" s="1091"/>
      <c r="F132" s="1091"/>
      <c r="G132" s="1091"/>
      <c r="H132" s="1091"/>
      <c r="I132" s="1091"/>
      <c r="J132" s="1091"/>
      <c r="K132" s="1091"/>
      <c r="L132" s="1091"/>
      <c r="M132" s="1091"/>
      <c r="N132" s="1091"/>
      <c r="O132" s="1091"/>
      <c r="P132" s="1091"/>
      <c r="Q132" s="1091"/>
      <c r="R132" s="1091"/>
      <c r="S132" s="1091"/>
      <c r="T132" s="1091"/>
      <c r="U132" s="1091"/>
      <c r="V132" s="1094" t="s">
        <v>476</v>
      </c>
      <c r="W132" s="1094"/>
      <c r="X132" s="1094"/>
      <c r="Y132" s="1094"/>
      <c r="Z132" s="1095"/>
      <c r="AA132" s="1096">
        <v>11.92257</v>
      </c>
      <c r="AB132" s="1097"/>
      <c r="AC132" s="1097"/>
      <c r="AD132" s="1097"/>
      <c r="AE132" s="1098"/>
      <c r="AF132" s="1099">
        <v>12.356669999999999</v>
      </c>
      <c r="AG132" s="1097"/>
      <c r="AH132" s="1097"/>
      <c r="AI132" s="1097"/>
      <c r="AJ132" s="1098"/>
      <c r="AK132" s="1099">
        <v>11.5829</v>
      </c>
      <c r="AL132" s="1097"/>
      <c r="AM132" s="1097"/>
      <c r="AN132" s="1097"/>
      <c r="AO132" s="1098"/>
      <c r="AP132" s="1001"/>
      <c r="AQ132" s="1002"/>
      <c r="AR132" s="1002"/>
      <c r="AS132" s="1002"/>
      <c r="AT132" s="1100"/>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
      <c r="A133" s="1092"/>
      <c r="B133" s="1093"/>
      <c r="C133" s="1093"/>
      <c r="D133" s="1093"/>
      <c r="E133" s="1093"/>
      <c r="F133" s="1093"/>
      <c r="G133" s="1093"/>
      <c r="H133" s="1093"/>
      <c r="I133" s="1093"/>
      <c r="J133" s="1093"/>
      <c r="K133" s="1093"/>
      <c r="L133" s="1093"/>
      <c r="M133" s="1093"/>
      <c r="N133" s="1093"/>
      <c r="O133" s="1093"/>
      <c r="P133" s="1093"/>
      <c r="Q133" s="1093"/>
      <c r="R133" s="1093"/>
      <c r="S133" s="1093"/>
      <c r="T133" s="1093"/>
      <c r="U133" s="1093"/>
      <c r="V133" s="1077" t="s">
        <v>477</v>
      </c>
      <c r="W133" s="1077"/>
      <c r="X133" s="1077"/>
      <c r="Y133" s="1077"/>
      <c r="Z133" s="1078"/>
      <c r="AA133" s="1079">
        <v>13</v>
      </c>
      <c r="AB133" s="1080"/>
      <c r="AC133" s="1080"/>
      <c r="AD133" s="1080"/>
      <c r="AE133" s="1081"/>
      <c r="AF133" s="1079">
        <v>12.3</v>
      </c>
      <c r="AG133" s="1080"/>
      <c r="AH133" s="1080"/>
      <c r="AI133" s="1080"/>
      <c r="AJ133" s="1081"/>
      <c r="AK133" s="1079">
        <v>11.9</v>
      </c>
      <c r="AL133" s="1080"/>
      <c r="AM133" s="1080"/>
      <c r="AN133" s="1080"/>
      <c r="AO133" s="1081"/>
      <c r="AP133" s="1028"/>
      <c r="AQ133" s="1029"/>
      <c r="AR133" s="1029"/>
      <c r="AS133" s="1029"/>
      <c r="AT133" s="1082"/>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15">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25" hidden="1" x14ac:dyDescent="0.15">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PmDXrs1lm+Mdla0W80Zitnm2BoNzpNN1n9dqiVnss+6yNcsFkToHtx2X/1B0BUe/rdeKNnNn1U94P1rjBNJilA==" saltValue="N97oTILiOiLPjSf4BuHiOw=="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Q105"/>
  <sheetViews>
    <sheetView showGridLines="0" view="pageBreakPreview" topLeftCell="AJ1" zoomScaleNormal="85" zoomScaleSheetLayoutView="100" workbookViewId="0">
      <selection activeCell="CR49" sqref="CR49"/>
    </sheetView>
  </sheetViews>
  <sheetFormatPr defaultColWidth="0" defaultRowHeight="13.5" customHeight="1" zeroHeight="1" x14ac:dyDescent="0.15"/>
  <cols>
    <col min="1" max="120" width="2.75" style="248" customWidth="1"/>
    <col min="121" max="121" width="0" style="247" hidden="1" customWidth="1"/>
    <col min="122" max="16384" width="9" style="247" hidden="1"/>
  </cols>
  <sheetData>
    <row r="1" spans="1:120"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x14ac:dyDescent="0.15"/>
    <row r="3" spans="1:120" x14ac:dyDescent="0.15"/>
    <row r="4" spans="1:120" x14ac:dyDescent="0.15"/>
    <row r="5" spans="1:120" x14ac:dyDescent="0.15"/>
    <row r="6" spans="1:120" x14ac:dyDescent="0.15"/>
    <row r="7" spans="1:120" x14ac:dyDescent="0.15"/>
    <row r="8" spans="1:120" x14ac:dyDescent="0.15"/>
    <row r="9" spans="1:120" x14ac:dyDescent="0.15"/>
    <row r="10" spans="1:120" x14ac:dyDescent="0.15"/>
    <row r="11" spans="1:120" x14ac:dyDescent="0.15"/>
    <row r="12" spans="1:120" x14ac:dyDescent="0.15"/>
    <row r="13" spans="1:120" x14ac:dyDescent="0.15"/>
    <row r="14" spans="1:120" x14ac:dyDescent="0.15"/>
    <row r="15" spans="1:120" x14ac:dyDescent="0.15"/>
    <row r="16" spans="1:120" x14ac:dyDescent="0.15">
      <c r="DP16" s="247"/>
    </row>
    <row r="17" spans="119:120" x14ac:dyDescent="0.15">
      <c r="DP17" s="247"/>
    </row>
    <row r="18" spans="119:120" x14ac:dyDescent="0.15"/>
    <row r="19" spans="119:120" x14ac:dyDescent="0.15"/>
    <row r="20" spans="119:120" x14ac:dyDescent="0.15">
      <c r="DO20" s="247"/>
      <c r="DP20" s="247"/>
    </row>
    <row r="21" spans="119:120" x14ac:dyDescent="0.15">
      <c r="DP21" s="247"/>
    </row>
    <row r="22" spans="119:120" x14ac:dyDescent="0.15"/>
    <row r="23" spans="119:120" x14ac:dyDescent="0.15">
      <c r="DO23" s="247"/>
      <c r="DP23" s="247"/>
    </row>
    <row r="24" spans="119:120" x14ac:dyDescent="0.15">
      <c r="DP24" s="247"/>
    </row>
    <row r="25" spans="119:120" x14ac:dyDescent="0.15">
      <c r="DP25" s="247"/>
    </row>
    <row r="26" spans="119:120" x14ac:dyDescent="0.15">
      <c r="DO26" s="247"/>
      <c r="DP26" s="247"/>
    </row>
    <row r="27" spans="119:120" x14ac:dyDescent="0.15"/>
    <row r="28" spans="119:120" x14ac:dyDescent="0.15">
      <c r="DO28" s="247"/>
      <c r="DP28" s="247"/>
    </row>
    <row r="29" spans="119:120" x14ac:dyDescent="0.15">
      <c r="DP29" s="247"/>
    </row>
    <row r="30" spans="119:120" x14ac:dyDescent="0.15"/>
    <row r="31" spans="119:120" x14ac:dyDescent="0.15">
      <c r="DO31" s="247"/>
      <c r="DP31" s="247"/>
    </row>
    <row r="32" spans="119:120" x14ac:dyDescent="0.15"/>
    <row r="33" spans="98:120" x14ac:dyDescent="0.15">
      <c r="DO33" s="247"/>
      <c r="DP33" s="247"/>
    </row>
    <row r="34" spans="98:120" x14ac:dyDescent="0.15">
      <c r="DM34" s="247"/>
    </row>
    <row r="35" spans="98:120" x14ac:dyDescent="0.15">
      <c r="CT35" s="247"/>
      <c r="CU35" s="247"/>
      <c r="CV35" s="247"/>
      <c r="CY35" s="247"/>
      <c r="CZ35" s="247"/>
      <c r="DA35" s="247"/>
      <c r="DD35" s="247"/>
      <c r="DE35" s="247"/>
      <c r="DF35" s="247"/>
      <c r="DI35" s="247"/>
      <c r="DJ35" s="247"/>
      <c r="DK35" s="247"/>
      <c r="DM35" s="247"/>
      <c r="DN35" s="247"/>
      <c r="DO35" s="247"/>
      <c r="DP35" s="247"/>
    </row>
    <row r="36" spans="98:120" x14ac:dyDescent="0.15"/>
    <row r="37" spans="98:120" x14ac:dyDescent="0.15">
      <c r="CW37" s="247"/>
      <c r="DB37" s="247"/>
      <c r="DG37" s="247"/>
      <c r="DL37" s="247"/>
      <c r="DP37" s="247"/>
    </row>
    <row r="38" spans="98:120" x14ac:dyDescent="0.15">
      <c r="CT38" s="247"/>
      <c r="CU38" s="247"/>
      <c r="CV38" s="247"/>
      <c r="CW38" s="247"/>
      <c r="CY38" s="247"/>
      <c r="CZ38" s="247"/>
      <c r="DA38" s="247"/>
      <c r="DB38" s="247"/>
      <c r="DD38" s="247"/>
      <c r="DE38" s="247"/>
      <c r="DF38" s="247"/>
      <c r="DG38" s="247"/>
      <c r="DI38" s="247"/>
      <c r="DJ38" s="247"/>
      <c r="DK38" s="247"/>
      <c r="DL38" s="247"/>
      <c r="DN38" s="247"/>
      <c r="DO38" s="247"/>
      <c r="DP38" s="247"/>
    </row>
    <row r="39" spans="98:120" x14ac:dyDescent="0.15"/>
    <row r="40" spans="98:120" x14ac:dyDescent="0.15"/>
    <row r="41" spans="98:120" x14ac:dyDescent="0.15"/>
    <row r="42" spans="98:120" x14ac:dyDescent="0.15"/>
    <row r="43" spans="98:120" x14ac:dyDescent="0.15"/>
    <row r="44" spans="98:120" x14ac:dyDescent="0.15"/>
    <row r="45" spans="98:120" x14ac:dyDescent="0.15"/>
    <row r="46" spans="98:120" x14ac:dyDescent="0.15"/>
    <row r="47" spans="98:120" x14ac:dyDescent="0.15"/>
    <row r="48" spans="98:120" x14ac:dyDescent="0.15"/>
    <row r="49" spans="22:120" x14ac:dyDescent="0.15">
      <c r="DN49" s="247"/>
      <c r="DO49" s="247"/>
      <c r="DP49" s="247"/>
    </row>
    <row r="50" spans="22:120" x14ac:dyDescent="0.15"/>
    <row r="51" spans="22:120" x14ac:dyDescent="0.15"/>
    <row r="52" spans="22:120" x14ac:dyDescent="0.15"/>
    <row r="53" spans="22:120" x14ac:dyDescent="0.15"/>
    <row r="54" spans="22:120" x14ac:dyDescent="0.15"/>
    <row r="55" spans="22:120" x14ac:dyDescent="0.15"/>
    <row r="56" spans="22:120" x14ac:dyDescent="0.15"/>
    <row r="57" spans="22:120" x14ac:dyDescent="0.15"/>
    <row r="58" spans="22:120" x14ac:dyDescent="0.15"/>
    <row r="59" spans="22:120" x14ac:dyDescent="0.15"/>
    <row r="60" spans="22:120" x14ac:dyDescent="0.15"/>
    <row r="61" spans="22:120" x14ac:dyDescent="0.15"/>
    <row r="62" spans="22:120" x14ac:dyDescent="0.15"/>
    <row r="63" spans="22:120" x14ac:dyDescent="0.15">
      <c r="W63" s="247"/>
      <c r="CS63" s="247"/>
      <c r="CX63" s="247"/>
      <c r="DC63" s="247"/>
      <c r="DH63" s="247"/>
    </row>
    <row r="64" spans="22:120" x14ac:dyDescent="0.15">
      <c r="V64" s="247"/>
    </row>
    <row r="65" spans="15:120" x14ac:dyDescent="0.15">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x14ac:dyDescent="0.15">
      <c r="Q66" s="247"/>
      <c r="S66" s="247"/>
      <c r="U66" s="247"/>
      <c r="DM66" s="247"/>
    </row>
    <row r="67" spans="15:120" x14ac:dyDescent="0.15">
      <c r="O67" s="247"/>
      <c r="P67" s="247"/>
      <c r="R67" s="247"/>
      <c r="T67" s="247"/>
      <c r="Y67" s="247"/>
      <c r="CT67" s="247"/>
      <c r="CV67" s="247"/>
      <c r="CW67" s="247"/>
      <c r="CY67" s="247"/>
      <c r="DA67" s="247"/>
      <c r="DB67" s="247"/>
      <c r="DD67" s="247"/>
      <c r="DF67" s="247"/>
      <c r="DG67" s="247"/>
      <c r="DI67" s="247"/>
      <c r="DK67" s="247"/>
      <c r="DL67" s="247"/>
      <c r="DN67" s="247"/>
      <c r="DO67" s="247"/>
      <c r="DP67" s="247"/>
    </row>
    <row r="68" spans="15:120" x14ac:dyDescent="0.15"/>
    <row r="69" spans="15:120" x14ac:dyDescent="0.15"/>
    <row r="70" spans="15:120" x14ac:dyDescent="0.15"/>
    <row r="71" spans="15:120" x14ac:dyDescent="0.15"/>
    <row r="72" spans="15:120" x14ac:dyDescent="0.15">
      <c r="DP72" s="247"/>
    </row>
    <row r="73" spans="15:120" x14ac:dyDescent="0.15">
      <c r="DP73" s="247"/>
    </row>
    <row r="74" spans="15:120" x14ac:dyDescent="0.15"/>
    <row r="75" spans="15:120" x14ac:dyDescent="0.15"/>
    <row r="76" spans="15:120" x14ac:dyDescent="0.15"/>
    <row r="77" spans="15:120" x14ac:dyDescent="0.15"/>
    <row r="78" spans="15:120" x14ac:dyDescent="0.15"/>
    <row r="79" spans="15:120" x14ac:dyDescent="0.15"/>
    <row r="80" spans="15:120" x14ac:dyDescent="0.15"/>
    <row r="81" spans="97:112" x14ac:dyDescent="0.15"/>
    <row r="82" spans="97:112" x14ac:dyDescent="0.15"/>
    <row r="83" spans="97:112" x14ac:dyDescent="0.15"/>
    <row r="84" spans="97:112" x14ac:dyDescent="0.15"/>
    <row r="85" spans="97:112" x14ac:dyDescent="0.15"/>
    <row r="86" spans="97:112" x14ac:dyDescent="0.15"/>
    <row r="87" spans="97:112" x14ac:dyDescent="0.15"/>
    <row r="88" spans="97:112" x14ac:dyDescent="0.15"/>
    <row r="89" spans="97:112" x14ac:dyDescent="0.15"/>
    <row r="90" spans="97:112" x14ac:dyDescent="0.15"/>
    <row r="91" spans="97:112" x14ac:dyDescent="0.15"/>
    <row r="92" spans="97:112" x14ac:dyDescent="0.15"/>
    <row r="93" spans="97:112" x14ac:dyDescent="0.15"/>
    <row r="94" spans="97:112" x14ac:dyDescent="0.15"/>
    <row r="95" spans="97:112" x14ac:dyDescent="0.15"/>
    <row r="96" spans="97:112" x14ac:dyDescent="0.15">
      <c r="CS96" s="247"/>
      <c r="CX96" s="247"/>
      <c r="DC96" s="247"/>
      <c r="DH96" s="247"/>
    </row>
    <row r="97" spans="24:120" x14ac:dyDescent="0.15">
      <c r="CS97" s="247"/>
      <c r="CX97" s="247"/>
      <c r="DC97" s="247"/>
      <c r="DH97" s="247"/>
      <c r="DP97" s="248" t="s">
        <v>478</v>
      </c>
    </row>
    <row r="98" spans="24:120" hidden="1" x14ac:dyDescent="0.15">
      <c r="CS98" s="247"/>
      <c r="CX98" s="247"/>
      <c r="DC98" s="247"/>
      <c r="DH98" s="247"/>
    </row>
    <row r="99" spans="24:120" hidden="1" x14ac:dyDescent="0.15">
      <c r="CS99" s="247"/>
      <c r="CX99" s="247"/>
      <c r="DC99" s="247"/>
      <c r="DH99" s="247"/>
    </row>
    <row r="101" spans="24:120" ht="12" hidden="1" customHeight="1" x14ac:dyDescent="0.15">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15">
      <c r="CU102" s="247"/>
      <c r="CZ102" s="247"/>
      <c r="DE102" s="247"/>
      <c r="DJ102" s="247"/>
      <c r="DM102" s="247"/>
    </row>
    <row r="103" spans="24:120" hidden="1" x14ac:dyDescent="0.15">
      <c r="CT103" s="247"/>
      <c r="CV103" s="247"/>
      <c r="CW103" s="247"/>
      <c r="CY103" s="247"/>
      <c r="DA103" s="247"/>
      <c r="DB103" s="247"/>
      <c r="DD103" s="247"/>
      <c r="DF103" s="247"/>
      <c r="DG103" s="247"/>
      <c r="DI103" s="247"/>
      <c r="DK103" s="247"/>
      <c r="DL103" s="247"/>
      <c r="DM103" s="247"/>
      <c r="DN103" s="247"/>
      <c r="DO103" s="247"/>
      <c r="DP103" s="247"/>
    </row>
    <row r="104" spans="24:120" hidden="1" x14ac:dyDescent="0.15">
      <c r="CV104" s="247"/>
      <c r="CW104" s="247"/>
      <c r="DA104" s="247"/>
      <c r="DB104" s="247"/>
      <c r="DF104" s="247"/>
      <c r="DG104" s="247"/>
      <c r="DK104" s="247"/>
      <c r="DL104" s="247"/>
      <c r="DN104" s="247"/>
      <c r="DO104" s="247"/>
      <c r="DP104" s="247"/>
    </row>
    <row r="105" spans="24:120" ht="12.75" hidden="1" customHeight="1" x14ac:dyDescent="0.15"/>
  </sheetData>
  <sheetProtection algorithmName="SHA-512" hashValue="8xZqvYbm5J8mFnh6kj4KTbYnPVp4kLUHMO9J/ds0u5Xt+bbH+1C+i3N57eTRCkeks4zuMjzrQCfwUPqaY7jU/g==" saltValue="vY4K6QVuPX/SE9mPPA/3MA==" spinCount="100000" sheet="1" objects="1" scenarios="1"/>
  <dataConsolidate/>
  <phoneticPr fontId="2"/>
  <printOptions horizontalCentered="1" verticalCentered="1"/>
  <pageMargins left="0" right="0" top="0" bottom="0" header="0" footer="0"/>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L89"/>
  <sheetViews>
    <sheetView showGridLines="0" topLeftCell="AB43" zoomScaleNormal="100" zoomScaleSheetLayoutView="55" workbookViewId="0"/>
  </sheetViews>
  <sheetFormatPr defaultColWidth="0" defaultRowHeight="13.5" customHeight="1" zeroHeight="1" x14ac:dyDescent="0.15"/>
  <cols>
    <col min="1" max="116" width="2.625" style="248" customWidth="1"/>
    <col min="117" max="16384" width="9" style="247" hidden="1"/>
  </cols>
  <sheetData>
    <row r="1" spans="2:116"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x14ac:dyDescent="0.15"/>
    <row r="3" spans="2:116" x14ac:dyDescent="0.15"/>
    <row r="4" spans="2:116" x14ac:dyDescent="0.15">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x14ac:dyDescent="0.15">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x14ac:dyDescent="0.15"/>
    <row r="7" spans="2:116" x14ac:dyDescent="0.15"/>
    <row r="8" spans="2:116" x14ac:dyDescent="0.15"/>
    <row r="9" spans="2:116" x14ac:dyDescent="0.15"/>
    <row r="10" spans="2:116" x14ac:dyDescent="0.15"/>
    <row r="11" spans="2:116" x14ac:dyDescent="0.15"/>
    <row r="12" spans="2:116" x14ac:dyDescent="0.15"/>
    <row r="13" spans="2:116" x14ac:dyDescent="0.15"/>
    <row r="14" spans="2:116" x14ac:dyDescent="0.15"/>
    <row r="15" spans="2:116" x14ac:dyDescent="0.15"/>
    <row r="16" spans="2:116" x14ac:dyDescent="0.15"/>
    <row r="17" spans="9:116" x14ac:dyDescent="0.15"/>
    <row r="18" spans="9:116" x14ac:dyDescent="0.15">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x14ac:dyDescent="0.15"/>
    <row r="20" spans="9:116" x14ac:dyDescent="0.15"/>
    <row r="21" spans="9:116" x14ac:dyDescent="0.15">
      <c r="DL21" s="247"/>
    </row>
    <row r="22" spans="9:116" x14ac:dyDescent="0.15">
      <c r="DI22" s="247"/>
      <c r="DJ22" s="247"/>
      <c r="DK22" s="247"/>
      <c r="DL22" s="247"/>
    </row>
    <row r="23" spans="9:116" x14ac:dyDescent="0.15">
      <c r="CY23" s="247"/>
      <c r="CZ23" s="247"/>
      <c r="DA23" s="247"/>
      <c r="DB23" s="247"/>
      <c r="DC23" s="247"/>
      <c r="DD23" s="247"/>
      <c r="DE23" s="247"/>
      <c r="DF23" s="247"/>
      <c r="DG23" s="247"/>
      <c r="DH23" s="247"/>
      <c r="DI23" s="247"/>
      <c r="DJ23" s="247"/>
      <c r="DK23" s="247"/>
      <c r="DL23" s="247"/>
    </row>
    <row r="24" spans="9:116" x14ac:dyDescent="0.15"/>
    <row r="25" spans="9:116" x14ac:dyDescent="0.15"/>
    <row r="26" spans="9:116" x14ac:dyDescent="0.15"/>
    <row r="27" spans="9:116" x14ac:dyDescent="0.15"/>
    <row r="28" spans="9:116" x14ac:dyDescent="0.15"/>
    <row r="29" spans="9:116" x14ac:dyDescent="0.15"/>
    <row r="30" spans="9:116" x14ac:dyDescent="0.15"/>
    <row r="31" spans="9:116" x14ac:dyDescent="0.15"/>
    <row r="32" spans="9:116" x14ac:dyDescent="0.15"/>
    <row r="33" spans="15:116" x14ac:dyDescent="0.15"/>
    <row r="34" spans="15:116" x14ac:dyDescent="0.15"/>
    <row r="35" spans="15:116" x14ac:dyDescent="0.15">
      <c r="CZ35" s="247"/>
      <c r="DA35" s="247"/>
      <c r="DB35" s="247"/>
      <c r="DC35" s="247"/>
      <c r="DD35" s="247"/>
      <c r="DE35" s="247"/>
      <c r="DF35" s="247"/>
      <c r="DG35" s="247"/>
      <c r="DH35" s="247"/>
      <c r="DI35" s="247"/>
      <c r="DJ35" s="247"/>
      <c r="DK35" s="247"/>
      <c r="DL35" s="247"/>
    </row>
    <row r="36" spans="15:116" x14ac:dyDescent="0.15"/>
    <row r="37" spans="15:116" x14ac:dyDescent="0.15">
      <c r="DL37" s="247"/>
    </row>
    <row r="38" spans="15:116" x14ac:dyDescent="0.15">
      <c r="DI38" s="247"/>
      <c r="DJ38" s="247"/>
      <c r="DK38" s="247"/>
      <c r="DL38" s="247"/>
    </row>
    <row r="39" spans="15:116" x14ac:dyDescent="0.15"/>
    <row r="40" spans="15:116" x14ac:dyDescent="0.15"/>
    <row r="41" spans="15:116" x14ac:dyDescent="0.15"/>
    <row r="42" spans="15:116" x14ac:dyDescent="0.15"/>
    <row r="43" spans="15:116" x14ac:dyDescent="0.15">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x14ac:dyDescent="0.15">
      <c r="DL44" s="247"/>
    </row>
    <row r="45" spans="15:116" x14ac:dyDescent="0.15"/>
    <row r="46" spans="15:116" x14ac:dyDescent="0.15">
      <c r="DA46" s="247"/>
      <c r="DB46" s="247"/>
      <c r="DC46" s="247"/>
      <c r="DD46" s="247"/>
      <c r="DE46" s="247"/>
      <c r="DF46" s="247"/>
      <c r="DG46" s="247"/>
      <c r="DH46" s="247"/>
      <c r="DI46" s="247"/>
      <c r="DJ46" s="247"/>
      <c r="DK46" s="247"/>
      <c r="DL46" s="247"/>
    </row>
    <row r="47" spans="15:116" x14ac:dyDescent="0.15"/>
    <row r="48" spans="15:116" x14ac:dyDescent="0.15"/>
    <row r="49" spans="104:116" x14ac:dyDescent="0.15"/>
    <row r="50" spans="104:116" x14ac:dyDescent="0.15">
      <c r="CZ50" s="247"/>
      <c r="DA50" s="247"/>
      <c r="DB50" s="247"/>
      <c r="DC50" s="247"/>
      <c r="DD50" s="247"/>
      <c r="DE50" s="247"/>
      <c r="DF50" s="247"/>
      <c r="DG50" s="247"/>
      <c r="DH50" s="247"/>
      <c r="DI50" s="247"/>
      <c r="DJ50" s="247"/>
      <c r="DK50" s="247"/>
      <c r="DL50" s="247"/>
    </row>
    <row r="51" spans="104:116" x14ac:dyDescent="0.15"/>
    <row r="52" spans="104:116" x14ac:dyDescent="0.15"/>
    <row r="53" spans="104:116" x14ac:dyDescent="0.15">
      <c r="DL53" s="247"/>
    </row>
    <row r="54" spans="104:116" x14ac:dyDescent="0.15"/>
    <row r="55" spans="104:116" x14ac:dyDescent="0.15"/>
    <row r="56" spans="104:116" x14ac:dyDescent="0.15"/>
    <row r="57" spans="104:116" x14ac:dyDescent="0.15"/>
    <row r="58" spans="104:116" x14ac:dyDescent="0.15"/>
    <row r="59" spans="104:116" x14ac:dyDescent="0.15"/>
    <row r="60" spans="104:116" x14ac:dyDescent="0.15"/>
    <row r="61" spans="104:116" x14ac:dyDescent="0.15"/>
    <row r="62" spans="104:116" x14ac:dyDescent="0.15"/>
    <row r="63" spans="104:116" x14ac:dyDescent="0.15"/>
    <row r="64" spans="104:116" x14ac:dyDescent="0.15"/>
    <row r="65" spans="107:116" x14ac:dyDescent="0.15"/>
    <row r="66" spans="107:116" x14ac:dyDescent="0.15"/>
    <row r="67" spans="107:116" x14ac:dyDescent="0.15">
      <c r="DC67" s="247"/>
      <c r="DD67" s="247"/>
      <c r="DE67" s="247"/>
      <c r="DF67" s="247"/>
      <c r="DG67" s="247"/>
      <c r="DH67" s="247"/>
      <c r="DI67" s="247"/>
      <c r="DJ67" s="247"/>
      <c r="DK67" s="247"/>
      <c r="DL67" s="247"/>
    </row>
    <row r="68" spans="107:116" x14ac:dyDescent="0.15"/>
    <row r="69" spans="107:116" x14ac:dyDescent="0.15"/>
    <row r="70" spans="107:116" x14ac:dyDescent="0.15"/>
    <row r="71" spans="107:116" x14ac:dyDescent="0.15"/>
    <row r="72" spans="107:116" x14ac:dyDescent="0.15"/>
    <row r="73" spans="107:116" x14ac:dyDescent="0.15"/>
    <row r="74" spans="107:116" x14ac:dyDescent="0.15"/>
    <row r="75" spans="107:116" x14ac:dyDescent="0.15"/>
    <row r="76" spans="107:116" x14ac:dyDescent="0.15"/>
    <row r="77" spans="107:116" x14ac:dyDescent="0.15"/>
    <row r="78" spans="107:116" x14ac:dyDescent="0.15"/>
    <row r="79" spans="107:116" x14ac:dyDescent="0.15"/>
    <row r="80" spans="107:116" x14ac:dyDescent="0.15"/>
    <row r="81" x14ac:dyDescent="0.15"/>
    <row r="82" x14ac:dyDescent="0.15"/>
    <row r="83" x14ac:dyDescent="0.15"/>
    <row r="84" x14ac:dyDescent="0.15"/>
    <row r="85" x14ac:dyDescent="0.15"/>
    <row r="86" x14ac:dyDescent="0.15"/>
    <row r="87" x14ac:dyDescent="0.15"/>
    <row r="88" x14ac:dyDescent="0.15"/>
    <row r="89" x14ac:dyDescent="0.15"/>
  </sheetData>
  <sheetProtection algorithmName="SHA-512" hashValue="otTYD1hmhWt0dAsDVQ4kj5kKyKLM1acmyo0sThu4SpCruCxZHJj00c/w0qAOo+eSJWjsZDnpACq8AoBeq3qeeg==" saltValue="D02Vi4T5f1MkEzeu9Ojb2A==" spinCount="100000" sheet="1" objects="1" scenarios="1"/>
  <dataConsolidate/>
  <phoneticPr fontId="2"/>
  <printOptions horizontalCentered="1" verticalCentered="1"/>
  <pageMargins left="0" right="0" top="0" bottom="0" header="0" footer="0"/>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Z73"/>
  <sheetViews>
    <sheetView showGridLines="0" view="pageBreakPreview" workbookViewId="0">
      <selection activeCell="AK38" sqref="AK38:AN38"/>
    </sheetView>
  </sheetViews>
  <sheetFormatPr defaultColWidth="0" defaultRowHeight="13.5" customHeight="1" zeroHeight="1" x14ac:dyDescent="0.15"/>
  <cols>
    <col min="1" max="36" width="2.5" style="249" customWidth="1"/>
    <col min="37" max="44" width="17" style="249" customWidth="1"/>
    <col min="45" max="45" width="6.125" style="256" customWidth="1"/>
    <col min="46" max="46" width="3" style="254" customWidth="1"/>
    <col min="47" max="47" width="19.125" style="249" hidden="1" customWidth="1"/>
    <col min="48" max="52" width="12.625" style="249" hidden="1" customWidth="1"/>
    <col min="53" max="16384" width="8.625" style="249" hidden="1"/>
  </cols>
  <sheetData>
    <row r="1" spans="1:46" x14ac:dyDescent="0.15">
      <c r="AS1" s="250"/>
      <c r="AT1" s="250"/>
    </row>
    <row r="2" spans="1:46" x14ac:dyDescent="0.15">
      <c r="AS2" s="250"/>
      <c r="AT2" s="250"/>
    </row>
    <row r="3" spans="1:46" x14ac:dyDescent="0.15">
      <c r="AS3" s="250"/>
      <c r="AT3" s="250"/>
    </row>
    <row r="4" spans="1:46" x14ac:dyDescent="0.15">
      <c r="AS4" s="250"/>
      <c r="AT4" s="250"/>
    </row>
    <row r="5" spans="1:46" ht="17.25" x14ac:dyDescent="0.15">
      <c r="A5" s="251" t="s">
        <v>479</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x14ac:dyDescent="0.15">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480</v>
      </c>
      <c r="AL6" s="255"/>
      <c r="AM6" s="255"/>
      <c r="AN6" s="255"/>
      <c r="AO6" s="250"/>
      <c r="AP6" s="250"/>
      <c r="AQ6" s="250"/>
      <c r="AR6" s="250"/>
    </row>
    <row r="7" spans="1:46" ht="13.5" customHeight="1" x14ac:dyDescent="0.15">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14" t="s">
        <v>481</v>
      </c>
      <c r="AP7" s="260"/>
      <c r="AQ7" s="261" t="s">
        <v>482</v>
      </c>
      <c r="AR7" s="262"/>
    </row>
    <row r="8" spans="1:46" x14ac:dyDescent="0.15">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15"/>
      <c r="AP8" s="266" t="s">
        <v>483</v>
      </c>
      <c r="AQ8" s="267" t="s">
        <v>484</v>
      </c>
      <c r="AR8" s="268" t="s">
        <v>485</v>
      </c>
    </row>
    <row r="9" spans="1:46" x14ac:dyDescent="0.15">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16" t="s">
        <v>486</v>
      </c>
      <c r="AL9" s="1117"/>
      <c r="AM9" s="1117"/>
      <c r="AN9" s="1118"/>
      <c r="AO9" s="269">
        <v>1038672</v>
      </c>
      <c r="AP9" s="269">
        <v>157208</v>
      </c>
      <c r="AQ9" s="270">
        <v>156369</v>
      </c>
      <c r="AR9" s="271">
        <v>0.5</v>
      </c>
    </row>
    <row r="10" spans="1:46" ht="13.5" customHeight="1" x14ac:dyDescent="0.15">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16" t="s">
        <v>487</v>
      </c>
      <c r="AL10" s="1117"/>
      <c r="AM10" s="1117"/>
      <c r="AN10" s="1118"/>
      <c r="AO10" s="272">
        <v>215299</v>
      </c>
      <c r="AP10" s="272">
        <v>32586</v>
      </c>
      <c r="AQ10" s="273">
        <v>21449</v>
      </c>
      <c r="AR10" s="274">
        <v>51.9</v>
      </c>
    </row>
    <row r="11" spans="1:46" ht="13.5" customHeight="1" x14ac:dyDescent="0.15">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16" t="s">
        <v>488</v>
      </c>
      <c r="AL11" s="1117"/>
      <c r="AM11" s="1117"/>
      <c r="AN11" s="1118"/>
      <c r="AO11" s="272" t="s">
        <v>489</v>
      </c>
      <c r="AP11" s="272" t="s">
        <v>489</v>
      </c>
      <c r="AQ11" s="273">
        <v>1663</v>
      </c>
      <c r="AR11" s="274" t="s">
        <v>489</v>
      </c>
    </row>
    <row r="12" spans="1:46" ht="13.5" customHeight="1" x14ac:dyDescent="0.15">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16" t="s">
        <v>490</v>
      </c>
      <c r="AL12" s="1117"/>
      <c r="AM12" s="1117"/>
      <c r="AN12" s="1118"/>
      <c r="AO12" s="272" t="s">
        <v>489</v>
      </c>
      <c r="AP12" s="272" t="s">
        <v>489</v>
      </c>
      <c r="AQ12" s="273">
        <v>34</v>
      </c>
      <c r="AR12" s="274" t="s">
        <v>489</v>
      </c>
    </row>
    <row r="13" spans="1:46" ht="13.5" customHeight="1" x14ac:dyDescent="0.15">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16" t="s">
        <v>491</v>
      </c>
      <c r="AL13" s="1117"/>
      <c r="AM13" s="1117"/>
      <c r="AN13" s="1118"/>
      <c r="AO13" s="272">
        <v>60175</v>
      </c>
      <c r="AP13" s="272">
        <v>9108</v>
      </c>
      <c r="AQ13" s="273">
        <v>5566</v>
      </c>
      <c r="AR13" s="274">
        <v>63.6</v>
      </c>
    </row>
    <row r="14" spans="1:46" ht="13.5" customHeight="1" x14ac:dyDescent="0.15">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16" t="s">
        <v>492</v>
      </c>
      <c r="AL14" s="1117"/>
      <c r="AM14" s="1117"/>
      <c r="AN14" s="1118"/>
      <c r="AO14" s="272" t="s">
        <v>489</v>
      </c>
      <c r="AP14" s="272" t="s">
        <v>489</v>
      </c>
      <c r="AQ14" s="273">
        <v>3589</v>
      </c>
      <c r="AR14" s="274" t="s">
        <v>489</v>
      </c>
    </row>
    <row r="15" spans="1:46" ht="13.5" customHeight="1" x14ac:dyDescent="0.15">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19" t="s">
        <v>493</v>
      </c>
      <c r="AL15" s="1120"/>
      <c r="AM15" s="1120"/>
      <c r="AN15" s="1121"/>
      <c r="AO15" s="272">
        <v>-35184</v>
      </c>
      <c r="AP15" s="272">
        <v>-5325</v>
      </c>
      <c r="AQ15" s="273">
        <v>-10547</v>
      </c>
      <c r="AR15" s="274">
        <v>-49.5</v>
      </c>
    </row>
    <row r="16" spans="1:46" x14ac:dyDescent="0.15">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19" t="s">
        <v>176</v>
      </c>
      <c r="AL16" s="1120"/>
      <c r="AM16" s="1120"/>
      <c r="AN16" s="1121"/>
      <c r="AO16" s="272">
        <v>1278962</v>
      </c>
      <c r="AP16" s="272">
        <v>193577</v>
      </c>
      <c r="AQ16" s="273">
        <v>178125</v>
      </c>
      <c r="AR16" s="274">
        <v>8.6999999999999993</v>
      </c>
    </row>
    <row r="17" spans="1:46" x14ac:dyDescent="0.15">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x14ac:dyDescent="0.15">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x14ac:dyDescent="0.15">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494</v>
      </c>
      <c r="AL19" s="250"/>
      <c r="AM19" s="250"/>
      <c r="AN19" s="250"/>
      <c r="AO19" s="250"/>
      <c r="AP19" s="250"/>
      <c r="AQ19" s="250"/>
      <c r="AR19" s="250"/>
    </row>
    <row r="20" spans="1:46" x14ac:dyDescent="0.15">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495</v>
      </c>
      <c r="AP20" s="281" t="s">
        <v>496</v>
      </c>
      <c r="AQ20" s="282" t="s">
        <v>497</v>
      </c>
      <c r="AR20" s="283"/>
    </row>
    <row r="21" spans="1:46" s="289" customFormat="1" x14ac:dyDescent="0.15">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22" t="s">
        <v>498</v>
      </c>
      <c r="AL21" s="1123"/>
      <c r="AM21" s="1123"/>
      <c r="AN21" s="1124"/>
      <c r="AO21" s="285">
        <v>12.87</v>
      </c>
      <c r="AP21" s="286">
        <v>14.51</v>
      </c>
      <c r="AQ21" s="287">
        <v>-1.64</v>
      </c>
      <c r="AR21" s="255"/>
      <c r="AS21" s="288"/>
      <c r="AT21" s="284"/>
    </row>
    <row r="22" spans="1:46" s="289" customFormat="1" x14ac:dyDescent="0.15">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22" t="s">
        <v>499</v>
      </c>
      <c r="AL22" s="1123"/>
      <c r="AM22" s="1123"/>
      <c r="AN22" s="1124"/>
      <c r="AO22" s="290">
        <v>95.5</v>
      </c>
      <c r="AP22" s="291">
        <v>95.5</v>
      </c>
      <c r="AQ22" s="292">
        <v>0</v>
      </c>
      <c r="AR22" s="276"/>
      <c r="AS22" s="288"/>
      <c r="AT22" s="284"/>
    </row>
    <row r="23" spans="1:46" s="289" customFormat="1" x14ac:dyDescent="0.15">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x14ac:dyDescent="0.15">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x14ac:dyDescent="0.15">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x14ac:dyDescent="0.15">
      <c r="A26" s="1113" t="s">
        <v>500</v>
      </c>
      <c r="B26" s="1113"/>
      <c r="C26" s="1113"/>
      <c r="D26" s="1113"/>
      <c r="E26" s="1113"/>
      <c r="F26" s="1113"/>
      <c r="G26" s="1113"/>
      <c r="H26" s="1113"/>
      <c r="I26" s="1113"/>
      <c r="J26" s="1113"/>
      <c r="K26" s="1113"/>
      <c r="L26" s="1113"/>
      <c r="M26" s="1113"/>
      <c r="N26" s="1113"/>
      <c r="O26" s="1113"/>
      <c r="P26" s="1113"/>
      <c r="Q26" s="1113"/>
      <c r="R26" s="1113"/>
      <c r="S26" s="1113"/>
      <c r="T26" s="1113"/>
      <c r="U26" s="1113"/>
      <c r="V26" s="1113"/>
      <c r="W26" s="1113"/>
      <c r="X26" s="1113"/>
      <c r="Y26" s="1113"/>
      <c r="Z26" s="1113"/>
      <c r="AA26" s="1113"/>
      <c r="AB26" s="1113"/>
      <c r="AC26" s="1113"/>
      <c r="AD26" s="1113"/>
      <c r="AE26" s="1113"/>
      <c r="AF26" s="1113"/>
      <c r="AG26" s="1113"/>
      <c r="AH26" s="1113"/>
      <c r="AI26" s="1113"/>
      <c r="AJ26" s="1113"/>
      <c r="AK26" s="1113"/>
      <c r="AL26" s="1113"/>
      <c r="AM26" s="1113"/>
      <c r="AN26" s="1113"/>
      <c r="AO26" s="1113"/>
      <c r="AP26" s="1113"/>
      <c r="AQ26" s="1113"/>
      <c r="AR26" s="1113"/>
      <c r="AS26" s="1113"/>
      <c r="AT26" s="255"/>
    </row>
    <row r="27" spans="1:46" x14ac:dyDescent="0.15">
      <c r="A27" s="297"/>
      <c r="AO27" s="250"/>
      <c r="AP27" s="250"/>
      <c r="AQ27" s="250"/>
      <c r="AR27" s="250"/>
      <c r="AS27" s="250"/>
      <c r="AT27" s="250"/>
    </row>
    <row r="28" spans="1:46" ht="17.25" x14ac:dyDescent="0.15">
      <c r="A28" s="251" t="s">
        <v>501</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x14ac:dyDescent="0.15">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502</v>
      </c>
      <c r="AL29" s="255"/>
      <c r="AM29" s="255"/>
      <c r="AN29" s="255"/>
      <c r="AO29" s="250"/>
      <c r="AP29" s="250"/>
      <c r="AQ29" s="250"/>
      <c r="AR29" s="250"/>
      <c r="AS29" s="299"/>
    </row>
    <row r="30" spans="1:46" ht="13.5" customHeight="1" x14ac:dyDescent="0.15">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14" t="s">
        <v>481</v>
      </c>
      <c r="AP30" s="260"/>
      <c r="AQ30" s="261" t="s">
        <v>482</v>
      </c>
      <c r="AR30" s="262"/>
    </row>
    <row r="31" spans="1:46" x14ac:dyDescent="0.15">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15"/>
      <c r="AP31" s="266" t="s">
        <v>483</v>
      </c>
      <c r="AQ31" s="267" t="s">
        <v>484</v>
      </c>
      <c r="AR31" s="268" t="s">
        <v>485</v>
      </c>
    </row>
    <row r="32" spans="1:46" ht="27" customHeight="1" x14ac:dyDescent="0.15">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30" t="s">
        <v>503</v>
      </c>
      <c r="AL32" s="1131"/>
      <c r="AM32" s="1131"/>
      <c r="AN32" s="1132"/>
      <c r="AO32" s="300">
        <v>534031</v>
      </c>
      <c r="AP32" s="300">
        <v>80828</v>
      </c>
      <c r="AQ32" s="301">
        <v>89268</v>
      </c>
      <c r="AR32" s="302">
        <v>-9.5</v>
      </c>
    </row>
    <row r="33" spans="1:46" ht="13.5" customHeight="1" x14ac:dyDescent="0.15">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30" t="s">
        <v>504</v>
      </c>
      <c r="AL33" s="1131"/>
      <c r="AM33" s="1131"/>
      <c r="AN33" s="1132"/>
      <c r="AO33" s="300" t="s">
        <v>489</v>
      </c>
      <c r="AP33" s="300" t="s">
        <v>489</v>
      </c>
      <c r="AQ33" s="301" t="s">
        <v>489</v>
      </c>
      <c r="AR33" s="302" t="s">
        <v>489</v>
      </c>
    </row>
    <row r="34" spans="1:46" ht="27" customHeight="1" x14ac:dyDescent="0.15">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30" t="s">
        <v>505</v>
      </c>
      <c r="AL34" s="1131"/>
      <c r="AM34" s="1131"/>
      <c r="AN34" s="1132"/>
      <c r="AO34" s="300" t="s">
        <v>489</v>
      </c>
      <c r="AP34" s="300" t="s">
        <v>489</v>
      </c>
      <c r="AQ34" s="301" t="s">
        <v>489</v>
      </c>
      <c r="AR34" s="302" t="s">
        <v>489</v>
      </c>
    </row>
    <row r="35" spans="1:46" ht="27" customHeight="1" x14ac:dyDescent="0.15">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30" t="s">
        <v>506</v>
      </c>
      <c r="AL35" s="1131"/>
      <c r="AM35" s="1131"/>
      <c r="AN35" s="1132"/>
      <c r="AO35" s="300">
        <v>280055</v>
      </c>
      <c r="AP35" s="300">
        <v>42388</v>
      </c>
      <c r="AQ35" s="301">
        <v>17003</v>
      </c>
      <c r="AR35" s="302">
        <v>149.30000000000001</v>
      </c>
    </row>
    <row r="36" spans="1:46" ht="27" customHeight="1" x14ac:dyDescent="0.15">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30" t="s">
        <v>507</v>
      </c>
      <c r="AL36" s="1131"/>
      <c r="AM36" s="1131"/>
      <c r="AN36" s="1132"/>
      <c r="AO36" s="300">
        <v>9818</v>
      </c>
      <c r="AP36" s="300">
        <v>1486</v>
      </c>
      <c r="AQ36" s="301">
        <v>5039</v>
      </c>
      <c r="AR36" s="302">
        <v>-70.5</v>
      </c>
    </row>
    <row r="37" spans="1:46" ht="13.5" customHeight="1" x14ac:dyDescent="0.15">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30" t="s">
        <v>508</v>
      </c>
      <c r="AL37" s="1131"/>
      <c r="AM37" s="1131"/>
      <c r="AN37" s="1132"/>
      <c r="AO37" s="300">
        <v>2596</v>
      </c>
      <c r="AP37" s="300">
        <v>393</v>
      </c>
      <c r="AQ37" s="301">
        <v>909</v>
      </c>
      <c r="AR37" s="302">
        <v>-56.8</v>
      </c>
    </row>
    <row r="38" spans="1:46" ht="27" customHeight="1" x14ac:dyDescent="0.15">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33" t="s">
        <v>509</v>
      </c>
      <c r="AL38" s="1134"/>
      <c r="AM38" s="1134"/>
      <c r="AN38" s="1135"/>
      <c r="AO38" s="303" t="s">
        <v>489</v>
      </c>
      <c r="AP38" s="303" t="s">
        <v>489</v>
      </c>
      <c r="AQ38" s="304">
        <v>25</v>
      </c>
      <c r="AR38" s="292" t="s">
        <v>489</v>
      </c>
      <c r="AS38" s="299"/>
    </row>
    <row r="39" spans="1:46" x14ac:dyDescent="0.15">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33" t="s">
        <v>510</v>
      </c>
      <c r="AL39" s="1134"/>
      <c r="AM39" s="1134"/>
      <c r="AN39" s="1135"/>
      <c r="AO39" s="300">
        <v>-40921</v>
      </c>
      <c r="AP39" s="300">
        <v>-6194</v>
      </c>
      <c r="AQ39" s="301">
        <v>-4913</v>
      </c>
      <c r="AR39" s="302">
        <v>26.1</v>
      </c>
      <c r="AS39" s="299"/>
    </row>
    <row r="40" spans="1:46" ht="27" customHeight="1" x14ac:dyDescent="0.15">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30" t="s">
        <v>511</v>
      </c>
      <c r="AL40" s="1131"/>
      <c r="AM40" s="1131"/>
      <c r="AN40" s="1132"/>
      <c r="AO40" s="300">
        <v>-404824</v>
      </c>
      <c r="AP40" s="300">
        <v>-61272</v>
      </c>
      <c r="AQ40" s="301">
        <v>-72657</v>
      </c>
      <c r="AR40" s="302">
        <v>-15.7</v>
      </c>
      <c r="AS40" s="299"/>
    </row>
    <row r="41" spans="1:46" x14ac:dyDescent="0.15">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36" t="s">
        <v>286</v>
      </c>
      <c r="AL41" s="1137"/>
      <c r="AM41" s="1137"/>
      <c r="AN41" s="1138"/>
      <c r="AO41" s="300">
        <v>380755</v>
      </c>
      <c r="AP41" s="300">
        <v>57629</v>
      </c>
      <c r="AQ41" s="301">
        <v>34674</v>
      </c>
      <c r="AR41" s="302">
        <v>66.2</v>
      </c>
      <c r="AS41" s="299"/>
    </row>
    <row r="42" spans="1:46" x14ac:dyDescent="0.15">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x14ac:dyDescent="0.15">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x14ac:dyDescent="0.15">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x14ac:dyDescent="0.15">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x14ac:dyDescent="0.15">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15">
      <c r="A47" s="309" t="s">
        <v>512</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x14ac:dyDescent="0.15">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513</v>
      </c>
      <c r="AL48" s="310"/>
      <c r="AM48" s="310"/>
      <c r="AN48" s="310"/>
      <c r="AO48" s="310"/>
      <c r="AP48" s="310"/>
      <c r="AQ48" s="311"/>
      <c r="AR48" s="310"/>
    </row>
    <row r="49" spans="1:44" ht="13.5" customHeight="1" x14ac:dyDescent="0.15">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25" t="s">
        <v>481</v>
      </c>
      <c r="AN49" s="1127" t="s">
        <v>514</v>
      </c>
      <c r="AO49" s="1128"/>
      <c r="AP49" s="1128"/>
      <c r="AQ49" s="1128"/>
      <c r="AR49" s="1129"/>
    </row>
    <row r="50" spans="1:44" x14ac:dyDescent="0.15">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26"/>
      <c r="AN50" s="316" t="s">
        <v>515</v>
      </c>
      <c r="AO50" s="317" t="s">
        <v>516</v>
      </c>
      <c r="AP50" s="318" t="s">
        <v>517</v>
      </c>
      <c r="AQ50" s="319" t="s">
        <v>518</v>
      </c>
      <c r="AR50" s="320" t="s">
        <v>519</v>
      </c>
    </row>
    <row r="51" spans="1:44" x14ac:dyDescent="0.15">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520</v>
      </c>
      <c r="AL51" s="313"/>
      <c r="AM51" s="321">
        <v>472662</v>
      </c>
      <c r="AN51" s="322">
        <v>64660</v>
      </c>
      <c r="AO51" s="323">
        <v>-42.9</v>
      </c>
      <c r="AP51" s="324">
        <v>125391</v>
      </c>
      <c r="AQ51" s="325">
        <v>-13.6</v>
      </c>
      <c r="AR51" s="326">
        <v>-29.3</v>
      </c>
    </row>
    <row r="52" spans="1:44" x14ac:dyDescent="0.15">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521</v>
      </c>
      <c r="AM52" s="329">
        <v>108747</v>
      </c>
      <c r="AN52" s="330">
        <v>14876</v>
      </c>
      <c r="AO52" s="331">
        <v>-78.599999999999994</v>
      </c>
      <c r="AP52" s="332">
        <v>68516</v>
      </c>
      <c r="AQ52" s="333">
        <v>-18.2</v>
      </c>
      <c r="AR52" s="334">
        <v>-60.4</v>
      </c>
    </row>
    <row r="53" spans="1:44" x14ac:dyDescent="0.15">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522</v>
      </c>
      <c r="AL53" s="313"/>
      <c r="AM53" s="321">
        <v>463874</v>
      </c>
      <c r="AN53" s="322">
        <v>64823</v>
      </c>
      <c r="AO53" s="323">
        <v>0.3</v>
      </c>
      <c r="AP53" s="324">
        <v>138402</v>
      </c>
      <c r="AQ53" s="325">
        <v>10.4</v>
      </c>
      <c r="AR53" s="326">
        <v>-10.1</v>
      </c>
    </row>
    <row r="54" spans="1:44" x14ac:dyDescent="0.15">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521</v>
      </c>
      <c r="AM54" s="329">
        <v>282310</v>
      </c>
      <c r="AN54" s="330">
        <v>39451</v>
      </c>
      <c r="AO54" s="331">
        <v>165.2</v>
      </c>
      <c r="AP54" s="332">
        <v>70652</v>
      </c>
      <c r="AQ54" s="333">
        <v>3.1</v>
      </c>
      <c r="AR54" s="334">
        <v>162.1</v>
      </c>
    </row>
    <row r="55" spans="1:44" x14ac:dyDescent="0.15">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523</v>
      </c>
      <c r="AL55" s="313"/>
      <c r="AM55" s="321">
        <v>434001</v>
      </c>
      <c r="AN55" s="322">
        <v>62258</v>
      </c>
      <c r="AO55" s="323">
        <v>-4</v>
      </c>
      <c r="AP55" s="324">
        <v>146367</v>
      </c>
      <c r="AQ55" s="325">
        <v>5.8</v>
      </c>
      <c r="AR55" s="326">
        <v>-9.8000000000000007</v>
      </c>
    </row>
    <row r="56" spans="1:44" x14ac:dyDescent="0.15">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521</v>
      </c>
      <c r="AM56" s="329">
        <v>111783</v>
      </c>
      <c r="AN56" s="330">
        <v>16035</v>
      </c>
      <c r="AO56" s="331">
        <v>-59.4</v>
      </c>
      <c r="AP56" s="332">
        <v>79441</v>
      </c>
      <c r="AQ56" s="333">
        <v>12.4</v>
      </c>
      <c r="AR56" s="334">
        <v>-71.8</v>
      </c>
    </row>
    <row r="57" spans="1:44" x14ac:dyDescent="0.15">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524</v>
      </c>
      <c r="AL57" s="313"/>
      <c r="AM57" s="321">
        <v>889453</v>
      </c>
      <c r="AN57" s="322">
        <v>130418</v>
      </c>
      <c r="AO57" s="323">
        <v>109.5</v>
      </c>
      <c r="AP57" s="324">
        <v>165181</v>
      </c>
      <c r="AQ57" s="325">
        <v>12.9</v>
      </c>
      <c r="AR57" s="326">
        <v>96.6</v>
      </c>
    </row>
    <row r="58" spans="1:44" x14ac:dyDescent="0.15">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521</v>
      </c>
      <c r="AM58" s="329">
        <v>217792</v>
      </c>
      <c r="AN58" s="330">
        <v>31934</v>
      </c>
      <c r="AO58" s="331">
        <v>99.2</v>
      </c>
      <c r="AP58" s="332">
        <v>82246</v>
      </c>
      <c r="AQ58" s="333">
        <v>3.5</v>
      </c>
      <c r="AR58" s="334">
        <v>95.7</v>
      </c>
    </row>
    <row r="59" spans="1:44" x14ac:dyDescent="0.15">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525</v>
      </c>
      <c r="AL59" s="313"/>
      <c r="AM59" s="321">
        <v>825476</v>
      </c>
      <c r="AN59" s="322">
        <v>124940</v>
      </c>
      <c r="AO59" s="323">
        <v>-4.2</v>
      </c>
      <c r="AP59" s="324">
        <v>166234</v>
      </c>
      <c r="AQ59" s="325">
        <v>0.6</v>
      </c>
      <c r="AR59" s="326">
        <v>-4.8</v>
      </c>
    </row>
    <row r="60" spans="1:44" x14ac:dyDescent="0.15">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521</v>
      </c>
      <c r="AM60" s="329">
        <v>236242</v>
      </c>
      <c r="AN60" s="330">
        <v>35756</v>
      </c>
      <c r="AO60" s="331">
        <v>12</v>
      </c>
      <c r="AP60" s="332">
        <v>89789</v>
      </c>
      <c r="AQ60" s="333">
        <v>9.1999999999999993</v>
      </c>
      <c r="AR60" s="334">
        <v>2.8</v>
      </c>
    </row>
    <row r="61" spans="1:44" x14ac:dyDescent="0.15">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526</v>
      </c>
      <c r="AL61" s="335"/>
      <c r="AM61" s="336">
        <v>617093</v>
      </c>
      <c r="AN61" s="337">
        <v>89420</v>
      </c>
      <c r="AO61" s="338">
        <v>11.7</v>
      </c>
      <c r="AP61" s="339">
        <v>148315</v>
      </c>
      <c r="AQ61" s="340">
        <v>3.2</v>
      </c>
      <c r="AR61" s="326">
        <v>8.5</v>
      </c>
    </row>
    <row r="62" spans="1:44" x14ac:dyDescent="0.15">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521</v>
      </c>
      <c r="AM62" s="329">
        <v>191375</v>
      </c>
      <c r="AN62" s="330">
        <v>27610</v>
      </c>
      <c r="AO62" s="331">
        <v>27.7</v>
      </c>
      <c r="AP62" s="332">
        <v>78129</v>
      </c>
      <c r="AQ62" s="333">
        <v>2</v>
      </c>
      <c r="AR62" s="334">
        <v>25.7</v>
      </c>
    </row>
    <row r="63" spans="1:44" x14ac:dyDescent="0.15">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x14ac:dyDescent="0.15">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x14ac:dyDescent="0.15">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x14ac:dyDescent="0.15">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15">
      <c r="AK67" s="250"/>
      <c r="AL67" s="250"/>
      <c r="AM67" s="250"/>
      <c r="AN67" s="250"/>
      <c r="AO67" s="250"/>
      <c r="AP67" s="250"/>
      <c r="AQ67" s="250"/>
      <c r="AR67" s="250"/>
      <c r="AS67" s="250"/>
      <c r="AT67" s="250"/>
    </row>
    <row r="68" spans="1:46" ht="13.5" hidden="1" customHeight="1" x14ac:dyDescent="0.15">
      <c r="AK68" s="250"/>
      <c r="AL68" s="250"/>
      <c r="AM68" s="250"/>
      <c r="AN68" s="250"/>
      <c r="AO68" s="250"/>
      <c r="AP68" s="250"/>
      <c r="AQ68" s="250"/>
      <c r="AR68" s="250"/>
    </row>
    <row r="69" spans="1:46" ht="13.5" hidden="1" customHeight="1" x14ac:dyDescent="0.15">
      <c r="AK69" s="250"/>
      <c r="AL69" s="250"/>
      <c r="AM69" s="250"/>
      <c r="AN69" s="250"/>
      <c r="AO69" s="250"/>
      <c r="AP69" s="250"/>
      <c r="AQ69" s="250"/>
      <c r="AR69" s="250"/>
    </row>
    <row r="70" spans="1:46" hidden="1" x14ac:dyDescent="0.15">
      <c r="AK70" s="250"/>
      <c r="AL70" s="250"/>
      <c r="AM70" s="250"/>
      <c r="AN70" s="250"/>
      <c r="AO70" s="250"/>
      <c r="AP70" s="250"/>
      <c r="AQ70" s="250"/>
      <c r="AR70" s="250"/>
    </row>
    <row r="71" spans="1:46" hidden="1" x14ac:dyDescent="0.15">
      <c r="AK71" s="250"/>
      <c r="AL71" s="250"/>
      <c r="AM71" s="250"/>
      <c r="AN71" s="250"/>
      <c r="AO71" s="250"/>
      <c r="AP71" s="250"/>
      <c r="AQ71" s="250"/>
      <c r="AR71" s="250"/>
    </row>
    <row r="72" spans="1:46" hidden="1" x14ac:dyDescent="0.15">
      <c r="AK72" s="250"/>
      <c r="AL72" s="250"/>
      <c r="AM72" s="250"/>
      <c r="AN72" s="250"/>
      <c r="AO72" s="250"/>
      <c r="AP72" s="250"/>
      <c r="AQ72" s="250"/>
      <c r="AR72" s="250"/>
    </row>
    <row r="73" spans="1:46" hidden="1" x14ac:dyDescent="0.15">
      <c r="AK73" s="250"/>
      <c r="AL73" s="250"/>
      <c r="AM73" s="250"/>
      <c r="AN73" s="250"/>
      <c r="AO73" s="250"/>
      <c r="AP73" s="250"/>
      <c r="AQ73" s="250"/>
      <c r="AR73" s="250"/>
    </row>
  </sheetData>
  <sheetProtection algorithmName="SHA-512" hashValue="QaoiiKgKVu06xHjweBqmJ18qVbbsYJRrgrn+Sy6HCqX8qJSC+SUmdt600SxsBFTdVk6nphsyzIVGi2I0U9MHPA==" saltValue="11U3MYN38xKVX62rZ/XyaA=="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U121"/>
  <sheetViews>
    <sheetView showGridLines="0" topLeftCell="A71" zoomScaleNormal="100" zoomScaleSheetLayoutView="55" workbookViewId="0">
      <selection activeCell="C111" sqref="C111"/>
    </sheetView>
  </sheetViews>
  <sheetFormatPr defaultColWidth="0" defaultRowHeight="13.5" customHeight="1" zeroHeight="1" x14ac:dyDescent="0.15"/>
  <cols>
    <col min="1" max="125" width="2.5" style="248" customWidth="1"/>
    <col min="126" max="16384" width="9" style="247" hidden="1"/>
  </cols>
  <sheetData>
    <row r="1" spans="2:125" ht="13.5" customHeight="1" x14ac:dyDescent="0.15">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x14ac:dyDescent="0.15">
      <c r="B2" s="247"/>
      <c r="DG2" s="247"/>
    </row>
    <row r="3" spans="2:125" x14ac:dyDescent="0.15">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x14ac:dyDescent="0.15"/>
    <row r="5" spans="2:125" x14ac:dyDescent="0.15"/>
    <row r="6" spans="2:125" x14ac:dyDescent="0.15"/>
    <row r="7" spans="2:125" x14ac:dyDescent="0.15"/>
    <row r="8" spans="2:125" x14ac:dyDescent="0.15"/>
    <row r="9" spans="2:125" x14ac:dyDescent="0.15">
      <c r="DU9" s="247"/>
    </row>
    <row r="10" spans="2:125" x14ac:dyDescent="0.15"/>
    <row r="11" spans="2:125" x14ac:dyDescent="0.15"/>
    <row r="12" spans="2:125" x14ac:dyDescent="0.15"/>
    <row r="13" spans="2:125" x14ac:dyDescent="0.15"/>
    <row r="14" spans="2:125" x14ac:dyDescent="0.15"/>
    <row r="15" spans="2:125" x14ac:dyDescent="0.15"/>
    <row r="16" spans="2:125" x14ac:dyDescent="0.15"/>
    <row r="17" spans="125:125" x14ac:dyDescent="0.15">
      <c r="DU17" s="247"/>
    </row>
    <row r="18" spans="125:125" x14ac:dyDescent="0.15"/>
    <row r="19" spans="125:125" x14ac:dyDescent="0.15"/>
    <row r="20" spans="125:125" x14ac:dyDescent="0.15">
      <c r="DU20" s="247"/>
    </row>
    <row r="21" spans="125:125" x14ac:dyDescent="0.15">
      <c r="DU21" s="247"/>
    </row>
    <row r="22" spans="125:125" x14ac:dyDescent="0.15"/>
    <row r="23" spans="125:125" x14ac:dyDescent="0.15"/>
    <row r="24" spans="125:125" x14ac:dyDescent="0.15"/>
    <row r="25" spans="125:125" x14ac:dyDescent="0.15"/>
    <row r="26" spans="125:125" x14ac:dyDescent="0.15"/>
    <row r="27" spans="125:125" x14ac:dyDescent="0.15"/>
    <row r="28" spans="125:125" x14ac:dyDescent="0.15">
      <c r="DU28" s="247"/>
    </row>
    <row r="29" spans="125:125" x14ac:dyDescent="0.15"/>
    <row r="30" spans="125:125" x14ac:dyDescent="0.15"/>
    <row r="31" spans="125:125" x14ac:dyDescent="0.15"/>
    <row r="32" spans="125:125" x14ac:dyDescent="0.15"/>
    <row r="33" spans="2:125" x14ac:dyDescent="0.15">
      <c r="B33" s="247"/>
      <c r="G33" s="247"/>
      <c r="I33" s="247"/>
    </row>
    <row r="34" spans="2:125" x14ac:dyDescent="0.15">
      <c r="C34" s="247"/>
      <c r="P34" s="247"/>
      <c r="DE34" s="247"/>
      <c r="DH34" s="247"/>
    </row>
    <row r="35" spans="2:125" x14ac:dyDescent="0.15">
      <c r="D35" s="247"/>
      <c r="E35" s="247"/>
      <c r="DG35" s="247"/>
      <c r="DJ35" s="247"/>
      <c r="DP35" s="247"/>
      <c r="DQ35" s="247"/>
      <c r="DR35" s="247"/>
      <c r="DS35" s="247"/>
      <c r="DT35" s="247"/>
      <c r="DU35" s="247"/>
    </row>
    <row r="36" spans="2:125" x14ac:dyDescent="0.15">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x14ac:dyDescent="0.15">
      <c r="DU37" s="247"/>
    </row>
    <row r="38" spans="2:125" x14ac:dyDescent="0.15">
      <c r="DT38" s="247"/>
      <c r="DU38" s="247"/>
    </row>
    <row r="39" spans="2:125" x14ac:dyDescent="0.15"/>
    <row r="40" spans="2:125" x14ac:dyDescent="0.15">
      <c r="DH40" s="247"/>
    </row>
    <row r="41" spans="2:125" x14ac:dyDescent="0.15">
      <c r="DE41" s="247"/>
    </row>
    <row r="42" spans="2:125" x14ac:dyDescent="0.15">
      <c r="DG42" s="247"/>
      <c r="DJ42" s="247"/>
    </row>
    <row r="43" spans="2:125" x14ac:dyDescent="0.15">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x14ac:dyDescent="0.15">
      <c r="DU44" s="247"/>
    </row>
    <row r="45" spans="2:125" x14ac:dyDescent="0.15"/>
    <row r="46" spans="2:125" x14ac:dyDescent="0.15"/>
    <row r="47" spans="2:125" x14ac:dyDescent="0.15"/>
    <row r="48" spans="2:125" x14ac:dyDescent="0.15">
      <c r="DT48" s="247"/>
      <c r="DU48" s="247"/>
    </row>
    <row r="49" spans="120:125" x14ac:dyDescent="0.15">
      <c r="DU49" s="247"/>
    </row>
    <row r="50" spans="120:125" x14ac:dyDescent="0.15">
      <c r="DU50" s="247"/>
    </row>
    <row r="51" spans="120:125" x14ac:dyDescent="0.15">
      <c r="DP51" s="247"/>
      <c r="DQ51" s="247"/>
      <c r="DR51" s="247"/>
      <c r="DS51" s="247"/>
      <c r="DT51" s="247"/>
      <c r="DU51" s="247"/>
    </row>
    <row r="52" spans="120:125" x14ac:dyDescent="0.15"/>
    <row r="53" spans="120:125" x14ac:dyDescent="0.15"/>
    <row r="54" spans="120:125" x14ac:dyDescent="0.15">
      <c r="DU54" s="247"/>
    </row>
    <row r="55" spans="120:125" x14ac:dyDescent="0.15"/>
    <row r="56" spans="120:125" x14ac:dyDescent="0.15"/>
    <row r="57" spans="120:125" x14ac:dyDescent="0.15"/>
    <row r="58" spans="120:125" x14ac:dyDescent="0.15">
      <c r="DU58" s="247"/>
    </row>
    <row r="59" spans="120:125" x14ac:dyDescent="0.15"/>
    <row r="60" spans="120:125" x14ac:dyDescent="0.15"/>
    <row r="61" spans="120:125" x14ac:dyDescent="0.15"/>
    <row r="62" spans="120:125" x14ac:dyDescent="0.15"/>
    <row r="63" spans="120:125" x14ac:dyDescent="0.15">
      <c r="DU63" s="247"/>
    </row>
    <row r="64" spans="120:125" x14ac:dyDescent="0.15">
      <c r="DT64" s="247"/>
      <c r="DU64" s="247"/>
    </row>
    <row r="65" spans="123:125" x14ac:dyDescent="0.15"/>
    <row r="66" spans="123:125" x14ac:dyDescent="0.15"/>
    <row r="67" spans="123:125" x14ac:dyDescent="0.15"/>
    <row r="68" spans="123:125" x14ac:dyDescent="0.15"/>
    <row r="69" spans="123:125" x14ac:dyDescent="0.15">
      <c r="DS69" s="247"/>
      <c r="DT69" s="247"/>
      <c r="DU69" s="247"/>
    </row>
    <row r="70" spans="123:125" x14ac:dyDescent="0.15"/>
    <row r="71" spans="123:125" x14ac:dyDescent="0.15"/>
    <row r="72" spans="123:125" x14ac:dyDescent="0.15"/>
    <row r="73" spans="123:125" x14ac:dyDescent="0.15"/>
    <row r="74" spans="123:125" x14ac:dyDescent="0.15"/>
    <row r="75" spans="123:125" x14ac:dyDescent="0.15"/>
    <row r="76" spans="123:125" x14ac:dyDescent="0.15"/>
    <row r="77" spans="123:125" x14ac:dyDescent="0.15"/>
    <row r="78" spans="123:125" x14ac:dyDescent="0.15"/>
    <row r="79" spans="123:125" x14ac:dyDescent="0.15"/>
    <row r="80" spans="123:125" x14ac:dyDescent="0.15"/>
    <row r="81" spans="116:125" x14ac:dyDescent="0.15"/>
    <row r="82" spans="116:125" x14ac:dyDescent="0.15">
      <c r="DL82" s="247"/>
    </row>
    <row r="83" spans="116:125" x14ac:dyDescent="0.15">
      <c r="DM83" s="247"/>
      <c r="DN83" s="247"/>
      <c r="DO83" s="247"/>
      <c r="DP83" s="247"/>
      <c r="DQ83" s="247"/>
      <c r="DR83" s="247"/>
      <c r="DS83" s="247"/>
      <c r="DT83" s="247"/>
      <c r="DU83" s="247"/>
    </row>
    <row r="84" spans="116:125" x14ac:dyDescent="0.15"/>
    <row r="85" spans="116:125" x14ac:dyDescent="0.15"/>
    <row r="86" spans="116:125" x14ac:dyDescent="0.15"/>
    <row r="87" spans="116:125" x14ac:dyDescent="0.15"/>
    <row r="88" spans="116:125" x14ac:dyDescent="0.15">
      <c r="DU88" s="247"/>
    </row>
    <row r="89" spans="116:125" x14ac:dyDescent="0.15"/>
    <row r="90" spans="116:125" x14ac:dyDescent="0.15"/>
    <row r="91" spans="116:125" x14ac:dyDescent="0.15"/>
    <row r="92" spans="116:125" ht="13.5" customHeight="1" x14ac:dyDescent="0.15"/>
    <row r="93" spans="116:125" ht="13.5" customHeight="1" x14ac:dyDescent="0.15"/>
    <row r="94" spans="116:125" ht="13.5" customHeight="1" x14ac:dyDescent="0.15">
      <c r="DS94" s="247"/>
      <c r="DT94" s="247"/>
      <c r="DU94" s="247"/>
    </row>
    <row r="95" spans="116:125" ht="13.5" customHeight="1" x14ac:dyDescent="0.15">
      <c r="DU95" s="247"/>
    </row>
    <row r="96" spans="116:125" ht="13.5" customHeight="1" x14ac:dyDescent="0.15"/>
    <row r="97" spans="124:125" ht="13.5" customHeight="1" x14ac:dyDescent="0.15"/>
    <row r="98" spans="124:125" ht="13.5" customHeight="1" x14ac:dyDescent="0.15"/>
    <row r="99" spans="124:125" ht="13.5" customHeight="1" x14ac:dyDescent="0.15"/>
    <row r="100" spans="124:125" ht="13.5" customHeight="1" x14ac:dyDescent="0.15"/>
    <row r="101" spans="124:125" ht="13.5" customHeight="1" x14ac:dyDescent="0.15">
      <c r="DU101" s="247"/>
    </row>
    <row r="102" spans="124:125" ht="13.5" customHeight="1" x14ac:dyDescent="0.15"/>
    <row r="103" spans="124:125" ht="13.5" customHeight="1" x14ac:dyDescent="0.15"/>
    <row r="104" spans="124:125" ht="13.5" customHeight="1" x14ac:dyDescent="0.15">
      <c r="DT104" s="247"/>
      <c r="DU104" s="247"/>
    </row>
    <row r="105" spans="124:125" ht="13.5" customHeight="1" x14ac:dyDescent="0.15"/>
    <row r="106" spans="124:125" ht="13.5" customHeight="1" x14ac:dyDescent="0.15"/>
    <row r="107" spans="124:125" ht="13.5" customHeight="1" x14ac:dyDescent="0.15"/>
    <row r="108" spans="124:125" ht="13.5" customHeight="1" x14ac:dyDescent="0.15"/>
    <row r="109" spans="124:125" ht="13.5" customHeight="1" x14ac:dyDescent="0.15"/>
    <row r="110" spans="124:125" ht="13.5" customHeight="1" x14ac:dyDescent="0.15"/>
    <row r="111" spans="124:125" ht="13.5" customHeight="1" x14ac:dyDescent="0.15"/>
    <row r="112" spans="124:125"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7" t="s">
        <v>478</v>
      </c>
    </row>
    <row r="120" spans="125:125" ht="13.5" hidden="1" customHeight="1" x14ac:dyDescent="0.15"/>
    <row r="121" spans="125:125" ht="13.5" hidden="1" customHeight="1" x14ac:dyDescent="0.15">
      <c r="DU121" s="247"/>
    </row>
  </sheetData>
  <sheetProtection algorithmName="SHA-512" hashValue="vrWqN0p7AU8idRPKFmnZEbEbYNO4fOz7FKpIfsdkmeR/ZZSI7Slhl0CDjT6MaTW1HTKC154WydY/Fxo120O/gw==" saltValue="8cmQ8A/SWnbYW4oUmEoH5g=="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L116"/>
  <sheetViews>
    <sheetView showGridLines="0" zoomScaleNormal="100" zoomScaleSheetLayoutView="55" workbookViewId="0">
      <selection activeCell="AE97" sqref="AE97"/>
    </sheetView>
  </sheetViews>
  <sheetFormatPr defaultColWidth="0" defaultRowHeight="13.5" customHeight="1" zeroHeight="1" x14ac:dyDescent="0.15"/>
  <cols>
    <col min="1" max="125" width="2.5" style="248" customWidth="1"/>
    <col min="126" max="142" width="0" style="247" hidden="1" customWidth="1"/>
    <col min="143" max="16384" width="9" style="247" hidden="1"/>
  </cols>
  <sheetData>
    <row r="1" spans="1:125" ht="13.5" customHeight="1" x14ac:dyDescent="0.15">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x14ac:dyDescent="0.15">
      <c r="B2" s="247"/>
      <c r="T2" s="247"/>
    </row>
    <row r="3" spans="1:125" x14ac:dyDescent="0.15">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x14ac:dyDescent="0.15"/>
    <row r="5" spans="1:125" x14ac:dyDescent="0.15"/>
    <row r="6" spans="1:125" x14ac:dyDescent="0.15"/>
    <row r="7" spans="1:125" x14ac:dyDescent="0.15"/>
    <row r="8" spans="1:125" x14ac:dyDescent="0.15"/>
    <row r="9" spans="1:125" x14ac:dyDescent="0.15"/>
    <row r="10" spans="1:125" x14ac:dyDescent="0.15"/>
    <row r="11" spans="1:125" x14ac:dyDescent="0.15"/>
    <row r="12" spans="1:125" x14ac:dyDescent="0.15"/>
    <row r="13" spans="1:125" x14ac:dyDescent="0.15"/>
    <row r="14" spans="1:125" x14ac:dyDescent="0.15"/>
    <row r="15" spans="1:125" x14ac:dyDescent="0.15"/>
    <row r="16" spans="1:125" x14ac:dyDescent="0.15"/>
    <row r="17" x14ac:dyDescent="0.15"/>
    <row r="18" x14ac:dyDescent="0.15"/>
    <row r="19" x14ac:dyDescent="0.15"/>
    <row r="20" x14ac:dyDescent="0.15"/>
    <row r="21" x14ac:dyDescent="0.15"/>
    <row r="22" x14ac:dyDescent="0.15"/>
    <row r="23" x14ac:dyDescent="0.15"/>
    <row r="24" x14ac:dyDescent="0.15"/>
    <row r="25" x14ac:dyDescent="0.15"/>
    <row r="26" x14ac:dyDescent="0.15"/>
    <row r="27" x14ac:dyDescent="0.15"/>
    <row r="28" x14ac:dyDescent="0.15"/>
    <row r="29" x14ac:dyDescent="0.15"/>
    <row r="30" x14ac:dyDescent="0.15"/>
    <row r="31" x14ac:dyDescent="0.15"/>
    <row r="32" x14ac:dyDescent="0.15"/>
    <row r="33" spans="2:125" x14ac:dyDescent="0.15">
      <c r="B33" s="247"/>
      <c r="G33" s="247"/>
      <c r="I33" s="247"/>
    </row>
    <row r="34" spans="2:125" x14ac:dyDescent="0.15">
      <c r="C34" s="247"/>
      <c r="P34" s="247"/>
      <c r="R34" s="247"/>
      <c r="U34" s="247"/>
    </row>
    <row r="35" spans="2:125" x14ac:dyDescent="0.15">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x14ac:dyDescent="0.15">
      <c r="F36" s="247"/>
      <c r="H36" s="247"/>
      <c r="J36" s="247"/>
      <c r="K36" s="247"/>
      <c r="L36" s="247"/>
      <c r="M36" s="247"/>
      <c r="N36" s="247"/>
      <c r="O36" s="247"/>
      <c r="Q36" s="247"/>
      <c r="S36" s="247"/>
      <c r="V36" s="247"/>
    </row>
    <row r="37" spans="2:125" x14ac:dyDescent="0.15"/>
    <row r="38" spans="2:125" x14ac:dyDescent="0.15"/>
    <row r="39" spans="2:125" x14ac:dyDescent="0.15"/>
    <row r="40" spans="2:125" x14ac:dyDescent="0.15">
      <c r="U40" s="247"/>
    </row>
    <row r="41" spans="2:125" x14ac:dyDescent="0.15">
      <c r="R41" s="247"/>
    </row>
    <row r="42" spans="2:125" x14ac:dyDescent="0.15">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x14ac:dyDescent="0.15">
      <c r="Q43" s="247"/>
      <c r="S43" s="247"/>
      <c r="V43" s="247"/>
    </row>
    <row r="44" spans="2:125" x14ac:dyDescent="0.15"/>
    <row r="45" spans="2:125" x14ac:dyDescent="0.15"/>
    <row r="46" spans="2:125" x14ac:dyDescent="0.15"/>
    <row r="47" spans="2:125" x14ac:dyDescent="0.15"/>
    <row r="48" spans="2:125" x14ac:dyDescent="0.15"/>
    <row r="49" x14ac:dyDescent="0.15"/>
    <row r="50" x14ac:dyDescent="0.15"/>
    <row r="51" x14ac:dyDescent="0.15"/>
    <row r="52" x14ac:dyDescent="0.15"/>
    <row r="53" x14ac:dyDescent="0.15"/>
    <row r="54" x14ac:dyDescent="0.15"/>
    <row r="55" x14ac:dyDescent="0.15"/>
    <row r="56" x14ac:dyDescent="0.15"/>
    <row r="57" x14ac:dyDescent="0.15"/>
    <row r="58" x14ac:dyDescent="0.15"/>
    <row r="59" x14ac:dyDescent="0.15"/>
    <row r="60" x14ac:dyDescent="0.15"/>
    <row r="61" x14ac:dyDescent="0.15"/>
    <row r="62" x14ac:dyDescent="0.15"/>
    <row r="63" x14ac:dyDescent="0.15"/>
    <row r="64" x14ac:dyDescent="0.15"/>
    <row r="65" x14ac:dyDescent="0.15"/>
    <row r="66" x14ac:dyDescent="0.15"/>
    <row r="67" x14ac:dyDescent="0.15"/>
    <row r="68" x14ac:dyDescent="0.15"/>
    <row r="69" x14ac:dyDescent="0.15"/>
    <row r="70" x14ac:dyDescent="0.15"/>
    <row r="71" x14ac:dyDescent="0.15"/>
    <row r="72" x14ac:dyDescent="0.15"/>
    <row r="73" x14ac:dyDescent="0.15"/>
    <row r="74" x14ac:dyDescent="0.15"/>
    <row r="75" x14ac:dyDescent="0.15"/>
    <row r="76" x14ac:dyDescent="0.15"/>
    <row r="77" x14ac:dyDescent="0.15"/>
    <row r="78" x14ac:dyDescent="0.15"/>
    <row r="79" x14ac:dyDescent="0.15"/>
    <row r="80" x14ac:dyDescent="0.15"/>
    <row r="81" x14ac:dyDescent="0.15"/>
    <row r="82" x14ac:dyDescent="0.15"/>
    <row r="83" x14ac:dyDescent="0.15"/>
    <row r="84" x14ac:dyDescent="0.15"/>
    <row r="85" x14ac:dyDescent="0.15"/>
    <row r="86" x14ac:dyDescent="0.15"/>
    <row r="87" x14ac:dyDescent="0.15"/>
    <row r="88" x14ac:dyDescent="0.15"/>
    <row r="89" x14ac:dyDescent="0.15"/>
    <row r="90" x14ac:dyDescent="0.15"/>
    <row r="91" x14ac:dyDescent="0.15"/>
    <row r="92" ht="13.5" customHeight="1" x14ac:dyDescent="0.15"/>
    <row r="93" ht="13.5" customHeight="1" x14ac:dyDescent="0.15"/>
    <row r="94" ht="13.5" customHeight="1" x14ac:dyDescent="0.15"/>
    <row r="95" ht="13.5" customHeight="1" x14ac:dyDescent="0.15"/>
    <row r="96" ht="13.5" customHeight="1" x14ac:dyDescent="0.15"/>
    <row r="97" ht="13.5" customHeight="1" x14ac:dyDescent="0.15"/>
    <row r="98" ht="13.5" customHeight="1" x14ac:dyDescent="0.15"/>
    <row r="99" ht="13.5" customHeight="1" x14ac:dyDescent="0.15"/>
    <row r="100" ht="13.5" customHeight="1" x14ac:dyDescent="0.15"/>
    <row r="101" ht="13.5" customHeight="1" x14ac:dyDescent="0.15"/>
    <row r="102" ht="13.5" customHeight="1" x14ac:dyDescent="0.15"/>
    <row r="103" ht="13.5" customHeight="1" x14ac:dyDescent="0.15"/>
    <row r="104" ht="13.5" customHeight="1" x14ac:dyDescent="0.15"/>
    <row r="105" ht="13.5" customHeight="1" x14ac:dyDescent="0.15"/>
    <row r="106" ht="13.5" customHeight="1" x14ac:dyDescent="0.15"/>
    <row r="107" ht="13.5" customHeight="1" x14ac:dyDescent="0.15"/>
    <row r="108" ht="13.5" customHeight="1" x14ac:dyDescent="0.15"/>
    <row r="109" ht="13.5" customHeight="1" x14ac:dyDescent="0.15"/>
    <row r="110" ht="13.5" customHeight="1" x14ac:dyDescent="0.15"/>
    <row r="111" ht="13.5" customHeight="1" x14ac:dyDescent="0.15"/>
    <row r="112" ht="13.5" customHeight="1" x14ac:dyDescent="0.15"/>
    <row r="113" spans="125:125" ht="13.5" customHeight="1" x14ac:dyDescent="0.15"/>
    <row r="114" spans="125:125" ht="13.5" customHeight="1" x14ac:dyDescent="0.15"/>
    <row r="115" spans="125:125" ht="13.5" customHeight="1" x14ac:dyDescent="0.15"/>
    <row r="116" spans="125:125" ht="13.5" customHeight="1" x14ac:dyDescent="0.15">
      <c r="DU116" s="248" t="s">
        <v>478</v>
      </c>
    </row>
  </sheetData>
  <sheetProtection algorithmName="SHA-512" hashValue="XMsvGiNCxhpARQNdq5gQaKYIT6KyorDt8Fiaki919qzti4NeCiLHZrbdCe/yenyK9RNTDWKzA8HMq79kCKD0pw==" saltValue="bGTQWqrLptS+dQdS/tQNeA==" spinCount="100000" sheet="1" objects="1" scenarios="1"/>
  <dataConsolidate/>
  <phoneticPr fontId="2"/>
  <printOptions horizontalCentered="1" verticalCentered="1"/>
  <pageMargins left="0" right="0" top="0.19685039370078741" bottom="0" header="0.39370078740157483" footer="0"/>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
    <pageSetUpPr fitToPage="1"/>
  </sheetPr>
  <dimension ref="B1:J50"/>
  <sheetViews>
    <sheetView showGridLines="0" zoomScaleSheetLayoutView="100" workbookViewId="0"/>
  </sheetViews>
  <sheetFormatPr defaultColWidth="0" defaultRowHeight="13.5" customHeight="1" zeroHeight="1" x14ac:dyDescent="0.15"/>
  <cols>
    <col min="1" max="1" width="8.25" style="1" customWidth="1"/>
    <col min="2" max="16" width="14.625" style="1" customWidth="1"/>
    <col min="17"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spans="2:10" ht="16.5" customHeight="1" x14ac:dyDescent="0.15"/>
    <row r="34" spans="2:10" ht="16.5" customHeight="1" x14ac:dyDescent="0.15"/>
    <row r="35" spans="2:10" ht="16.5" customHeight="1" x14ac:dyDescent="0.15"/>
    <row r="36" spans="2:10" ht="16.5" customHeight="1" x14ac:dyDescent="0.15"/>
    <row r="37" spans="2:10" ht="16.5" customHeight="1" x14ac:dyDescent="0.15"/>
    <row r="38" spans="2:10" ht="16.5" customHeight="1" x14ac:dyDescent="0.15"/>
    <row r="39" spans="2:10" ht="16.5" customHeight="1" x14ac:dyDescent="0.15"/>
    <row r="40" spans="2:10" ht="16.5" customHeight="1" x14ac:dyDescent="0.15"/>
    <row r="41" spans="2:10" ht="16.5" customHeight="1" x14ac:dyDescent="0.15"/>
    <row r="42" spans="2:10" ht="16.5" customHeight="1" x14ac:dyDescent="0.15"/>
    <row r="43" spans="2:10" ht="16.5" customHeight="1" x14ac:dyDescent="0.15"/>
    <row r="44" spans="2:10" ht="16.5" customHeight="1" x14ac:dyDescent="0.15"/>
    <row r="45" spans="2:10" ht="29.25" customHeight="1" thickBot="1" x14ac:dyDescent="0.2">
      <c r="B45" s="2"/>
      <c r="C45" s="2"/>
      <c r="D45" s="2"/>
      <c r="E45" s="2"/>
      <c r="F45" s="2"/>
      <c r="G45" s="2"/>
      <c r="H45" s="2"/>
      <c r="I45" s="2"/>
      <c r="J45" s="3" t="s">
        <v>0</v>
      </c>
    </row>
    <row r="46" spans="2:10" ht="29.25" customHeight="1" thickBot="1" x14ac:dyDescent="0.25">
      <c r="B46" s="4" t="s">
        <v>1</v>
      </c>
      <c r="C46" s="5"/>
      <c r="D46" s="5"/>
      <c r="E46" s="6" t="s">
        <v>2</v>
      </c>
      <c r="F46" s="7" t="s">
        <v>528</v>
      </c>
      <c r="G46" s="8" t="s">
        <v>529</v>
      </c>
      <c r="H46" s="8" t="s">
        <v>530</v>
      </c>
      <c r="I46" s="8" t="s">
        <v>531</v>
      </c>
      <c r="J46" s="9" t="s">
        <v>532</v>
      </c>
    </row>
    <row r="47" spans="2:10" ht="57.75" customHeight="1" x14ac:dyDescent="0.15">
      <c r="B47" s="10"/>
      <c r="C47" s="1139" t="s">
        <v>3</v>
      </c>
      <c r="D47" s="1139"/>
      <c r="E47" s="1140"/>
      <c r="F47" s="11">
        <v>64.78</v>
      </c>
      <c r="G47" s="12">
        <v>62.8</v>
      </c>
      <c r="H47" s="12">
        <v>65.27</v>
      </c>
      <c r="I47" s="12">
        <v>61.23</v>
      </c>
      <c r="J47" s="13">
        <v>56.9</v>
      </c>
    </row>
    <row r="48" spans="2:10" ht="57.75" customHeight="1" x14ac:dyDescent="0.15">
      <c r="B48" s="14"/>
      <c r="C48" s="1141" t="s">
        <v>4</v>
      </c>
      <c r="D48" s="1141"/>
      <c r="E48" s="1142"/>
      <c r="F48" s="15">
        <v>5.15</v>
      </c>
      <c r="G48" s="16">
        <v>4.7300000000000004</v>
      </c>
      <c r="H48" s="16">
        <v>6.63</v>
      </c>
      <c r="I48" s="16">
        <v>5.2</v>
      </c>
      <c r="J48" s="17">
        <v>7.78</v>
      </c>
    </row>
    <row r="49" spans="2:10" ht="57.75" customHeight="1" thickBot="1" x14ac:dyDescent="0.2">
      <c r="B49" s="18"/>
      <c r="C49" s="1143" t="s">
        <v>5</v>
      </c>
      <c r="D49" s="1143"/>
      <c r="E49" s="1144"/>
      <c r="F49" s="19" t="s">
        <v>533</v>
      </c>
      <c r="G49" s="20" t="s">
        <v>534</v>
      </c>
      <c r="H49" s="20">
        <v>1.01</v>
      </c>
      <c r="I49" s="20" t="s">
        <v>535</v>
      </c>
      <c r="J49" s="21" t="s">
        <v>536</v>
      </c>
    </row>
    <row r="50" spans="2:10" x14ac:dyDescent="0.15"/>
  </sheetData>
  <sheetProtection algorithmName="SHA-512" hashValue="kEWf3rOdp0ExMSRqlHmUBWZW2F6+lkyFBdoljt39cCwBaJgLlSfjapa4i4DE0JMx9EF8jZyQSJ61zPeb927qVg==" saltValue="UHOm3LMPOKhreAuthgDySA==" spinCount="100000" sheet="1" objects="1" scenarios="1"/>
  <mergeCells count="3">
    <mergeCell ref="C47:E47"/>
    <mergeCell ref="C48:E48"/>
    <mergeCell ref="C49:E49"/>
  </mergeCells>
  <phoneticPr fontId="2"/>
  <printOptions horizontalCentered="1"/>
  <pageMargins left="0" right="0" top="0.19685039370078741" bottom="0" header="0" footer="0"/>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5">
    <pageSetUpPr fitToPage="1"/>
  </sheetPr>
  <dimension ref="A1:P45"/>
  <sheetViews>
    <sheetView showGridLines="0" tabSelected="1" topLeftCell="A15" zoomScaleSheetLayoutView="100" workbookViewId="0">
      <selection activeCell="J37" sqref="J37"/>
    </sheetView>
  </sheetViews>
  <sheetFormatPr defaultColWidth="0" defaultRowHeight="13.5" customHeight="1" zeroHeight="1" x14ac:dyDescent="0.15"/>
  <cols>
    <col min="1" max="1" width="6.625" style="23" customWidth="1"/>
    <col min="2" max="2" width="11" style="23" customWidth="1"/>
    <col min="3" max="3" width="17" style="23" customWidth="1"/>
    <col min="4" max="5" width="16.625" style="23" customWidth="1"/>
    <col min="6" max="15" width="15" style="23" customWidth="1"/>
    <col min="16" max="16" width="24" style="23" customWidth="1"/>
    <col min="17" max="16384" width="0" style="23" hidden="1"/>
  </cols>
  <sheetData>
    <row r="1" spans="1:16" ht="16.5" customHeight="1" x14ac:dyDescent="0.15">
      <c r="A1" s="22"/>
      <c r="B1" s="22"/>
      <c r="C1" s="22"/>
      <c r="D1" s="22"/>
      <c r="E1" s="22"/>
      <c r="F1" s="22"/>
      <c r="G1" s="22"/>
      <c r="H1" s="22"/>
      <c r="I1" s="22"/>
      <c r="J1" s="22"/>
      <c r="K1" s="22"/>
      <c r="L1" s="22"/>
      <c r="M1" s="22"/>
      <c r="N1" s="22"/>
      <c r="O1" s="22"/>
      <c r="P1" s="22"/>
    </row>
    <row r="2" spans="1:16" ht="16.5" customHeight="1" x14ac:dyDescent="0.15">
      <c r="A2" s="22"/>
      <c r="B2" s="22"/>
      <c r="C2" s="22"/>
      <c r="D2" s="22"/>
      <c r="E2" s="22"/>
      <c r="F2" s="22"/>
      <c r="G2" s="22"/>
      <c r="H2" s="22"/>
      <c r="I2" s="22"/>
      <c r="J2" s="22"/>
      <c r="K2" s="22"/>
      <c r="L2" s="22"/>
      <c r="M2" s="22"/>
      <c r="N2" s="22"/>
      <c r="O2" s="22"/>
      <c r="P2" s="22"/>
    </row>
    <row r="3" spans="1:16" ht="16.5" customHeight="1" x14ac:dyDescent="0.15">
      <c r="A3" s="22"/>
      <c r="B3" s="22"/>
      <c r="C3" s="22"/>
      <c r="D3" s="22"/>
      <c r="E3" s="22"/>
      <c r="F3" s="22"/>
      <c r="G3" s="22"/>
      <c r="H3" s="22"/>
      <c r="I3" s="22"/>
      <c r="J3" s="22"/>
      <c r="K3" s="22"/>
      <c r="L3" s="22"/>
      <c r="M3" s="22"/>
      <c r="N3" s="22"/>
      <c r="O3" s="22"/>
      <c r="P3" s="22"/>
    </row>
    <row r="4" spans="1:16" ht="16.5" customHeight="1" x14ac:dyDescent="0.15">
      <c r="A4" s="22"/>
      <c r="B4" s="22"/>
      <c r="C4" s="22"/>
      <c r="D4" s="22"/>
      <c r="E4" s="22"/>
      <c r="F4" s="22"/>
      <c r="G4" s="22"/>
      <c r="H4" s="22"/>
      <c r="I4" s="22"/>
      <c r="J4" s="22"/>
      <c r="K4" s="22"/>
      <c r="L4" s="22"/>
      <c r="M4" s="22"/>
      <c r="N4" s="22"/>
      <c r="O4" s="22"/>
      <c r="P4" s="22"/>
    </row>
    <row r="5" spans="1:16" ht="16.5" customHeight="1" x14ac:dyDescent="0.15">
      <c r="A5" s="22"/>
      <c r="B5" s="22"/>
      <c r="C5" s="22"/>
      <c r="D5" s="22"/>
      <c r="E5" s="22"/>
      <c r="F5" s="22"/>
      <c r="G5" s="22"/>
      <c r="H5" s="22"/>
      <c r="I5" s="22"/>
      <c r="J5" s="22"/>
      <c r="K5" s="22"/>
      <c r="L5" s="22"/>
      <c r="M5" s="22"/>
      <c r="N5" s="22"/>
      <c r="O5" s="22"/>
      <c r="P5" s="22"/>
    </row>
    <row r="6" spans="1:16" ht="16.5" customHeight="1" x14ac:dyDescent="0.15">
      <c r="A6" s="22"/>
      <c r="B6" s="22"/>
      <c r="C6" s="22"/>
      <c r="D6" s="22"/>
      <c r="E6" s="22"/>
      <c r="F6" s="22"/>
      <c r="G6" s="22"/>
      <c r="H6" s="22"/>
      <c r="I6" s="22"/>
      <c r="J6" s="22"/>
      <c r="K6" s="22"/>
      <c r="L6" s="22"/>
      <c r="M6" s="22"/>
      <c r="N6" s="22"/>
      <c r="O6" s="22"/>
      <c r="P6" s="22"/>
    </row>
    <row r="7" spans="1:16" ht="16.5" customHeight="1" x14ac:dyDescent="0.15">
      <c r="A7" s="22"/>
      <c r="B7" s="22"/>
      <c r="C7" s="22"/>
      <c r="D7" s="22"/>
      <c r="E7" s="22"/>
      <c r="F7" s="22"/>
      <c r="G7" s="22"/>
      <c r="H7" s="22"/>
      <c r="I7" s="22"/>
      <c r="J7" s="22"/>
      <c r="K7" s="22"/>
      <c r="L7" s="22"/>
      <c r="M7" s="22"/>
      <c r="N7" s="22"/>
      <c r="O7" s="22"/>
      <c r="P7" s="22"/>
    </row>
    <row r="8" spans="1:16" ht="16.5" customHeight="1" x14ac:dyDescent="0.15">
      <c r="A8" s="22"/>
      <c r="B8" s="22"/>
      <c r="C8" s="22"/>
      <c r="D8" s="22"/>
      <c r="E8" s="22"/>
      <c r="F8" s="22"/>
      <c r="G8" s="22"/>
      <c r="H8" s="22"/>
      <c r="I8" s="22"/>
      <c r="J8" s="22"/>
      <c r="K8" s="22"/>
      <c r="L8" s="22"/>
      <c r="M8" s="22"/>
      <c r="N8" s="22"/>
      <c r="O8" s="22"/>
      <c r="P8" s="22"/>
    </row>
    <row r="9" spans="1:16" ht="16.5" customHeight="1" x14ac:dyDescent="0.15">
      <c r="A9" s="22"/>
      <c r="B9" s="22"/>
      <c r="C9" s="22"/>
      <c r="D9" s="22"/>
      <c r="E9" s="22"/>
      <c r="F9" s="22"/>
      <c r="G9" s="22"/>
      <c r="H9" s="22"/>
      <c r="I9" s="22"/>
      <c r="J9" s="22"/>
      <c r="K9" s="22"/>
      <c r="L9" s="22"/>
      <c r="M9" s="22"/>
      <c r="N9" s="22"/>
      <c r="O9" s="22"/>
      <c r="P9" s="22"/>
    </row>
    <row r="10" spans="1:16" ht="16.5" customHeight="1" x14ac:dyDescent="0.15">
      <c r="A10" s="22"/>
      <c r="B10" s="22"/>
      <c r="C10" s="22"/>
      <c r="D10" s="22"/>
      <c r="E10" s="22"/>
      <c r="F10" s="22"/>
      <c r="G10" s="22"/>
      <c r="H10" s="22"/>
      <c r="I10" s="22"/>
      <c r="J10" s="22"/>
      <c r="K10" s="22"/>
      <c r="L10" s="22"/>
      <c r="M10" s="22"/>
      <c r="N10" s="22"/>
      <c r="O10" s="22"/>
      <c r="P10" s="22"/>
    </row>
    <row r="11" spans="1:16" ht="16.5" customHeight="1" x14ac:dyDescent="0.15">
      <c r="A11" s="22"/>
      <c r="B11" s="22"/>
      <c r="C11" s="22"/>
      <c r="D11" s="22"/>
      <c r="E11" s="22"/>
      <c r="F11" s="22"/>
      <c r="G11" s="22"/>
      <c r="H11" s="22"/>
      <c r="I11" s="22"/>
      <c r="J11" s="22"/>
      <c r="K11" s="22"/>
      <c r="L11" s="22"/>
      <c r="M11" s="22"/>
      <c r="N11" s="22"/>
      <c r="O11" s="22"/>
      <c r="P11" s="22"/>
    </row>
    <row r="12" spans="1:16" ht="16.5" customHeight="1" x14ac:dyDescent="0.15">
      <c r="A12" s="22"/>
      <c r="B12" s="22"/>
      <c r="C12" s="22"/>
      <c r="D12" s="22"/>
      <c r="E12" s="22"/>
      <c r="F12" s="22"/>
      <c r="G12" s="22"/>
      <c r="H12" s="22"/>
      <c r="I12" s="22"/>
      <c r="J12" s="22"/>
      <c r="K12" s="22"/>
      <c r="L12" s="22"/>
      <c r="M12" s="22"/>
      <c r="N12" s="22"/>
      <c r="O12" s="22"/>
      <c r="P12" s="22"/>
    </row>
    <row r="13" spans="1:16" ht="16.5" customHeight="1" x14ac:dyDescent="0.15">
      <c r="A13" s="22"/>
      <c r="B13" s="22"/>
      <c r="C13" s="22"/>
      <c r="D13" s="22"/>
      <c r="E13" s="22"/>
      <c r="F13" s="22"/>
      <c r="G13" s="22"/>
      <c r="H13" s="22"/>
      <c r="I13" s="22"/>
      <c r="J13" s="22"/>
      <c r="K13" s="22"/>
      <c r="L13" s="22"/>
      <c r="M13" s="22"/>
      <c r="N13" s="22"/>
      <c r="O13" s="22"/>
      <c r="P13" s="22"/>
    </row>
    <row r="14" spans="1:16" ht="16.5" customHeight="1" x14ac:dyDescent="0.15">
      <c r="A14" s="22"/>
      <c r="B14" s="22"/>
      <c r="C14" s="22"/>
      <c r="D14" s="22"/>
      <c r="E14" s="22"/>
      <c r="F14" s="22"/>
      <c r="G14" s="22"/>
      <c r="H14" s="22"/>
      <c r="I14" s="22"/>
      <c r="J14" s="22"/>
      <c r="K14" s="22"/>
      <c r="L14" s="22"/>
      <c r="M14" s="22"/>
      <c r="N14" s="22"/>
      <c r="O14" s="22"/>
      <c r="P14" s="22"/>
    </row>
    <row r="15" spans="1:16" ht="16.5" customHeight="1" x14ac:dyDescent="0.15">
      <c r="A15" s="22"/>
      <c r="B15" s="22"/>
      <c r="C15" s="22"/>
      <c r="D15" s="22"/>
      <c r="E15" s="22"/>
      <c r="F15" s="22"/>
      <c r="G15" s="22"/>
      <c r="H15" s="22"/>
      <c r="I15" s="22"/>
      <c r="J15" s="22"/>
      <c r="K15" s="22"/>
      <c r="L15" s="22"/>
      <c r="M15" s="22"/>
      <c r="N15" s="22"/>
      <c r="O15" s="22"/>
      <c r="P15" s="22"/>
    </row>
    <row r="16" spans="1:16" ht="16.5" customHeight="1" x14ac:dyDescent="0.15">
      <c r="A16" s="22"/>
      <c r="B16" s="22"/>
      <c r="C16" s="22"/>
      <c r="D16" s="22"/>
      <c r="E16" s="22"/>
      <c r="F16" s="22"/>
      <c r="G16" s="22"/>
      <c r="H16" s="22"/>
      <c r="I16" s="22"/>
      <c r="J16" s="22"/>
      <c r="K16" s="22"/>
      <c r="L16" s="22"/>
      <c r="M16" s="22"/>
      <c r="N16" s="22"/>
      <c r="O16" s="22"/>
      <c r="P16" s="22"/>
    </row>
    <row r="17" spans="1:16" ht="16.5" customHeight="1" x14ac:dyDescent="0.15">
      <c r="A17" s="22"/>
      <c r="B17" s="22"/>
      <c r="C17" s="22"/>
      <c r="D17" s="22"/>
      <c r="E17" s="22"/>
      <c r="F17" s="22"/>
      <c r="G17" s="22"/>
      <c r="H17" s="22"/>
      <c r="I17" s="22"/>
      <c r="J17" s="22"/>
      <c r="K17" s="22"/>
      <c r="L17" s="22"/>
      <c r="M17" s="22"/>
      <c r="N17" s="22"/>
      <c r="O17" s="22"/>
      <c r="P17" s="22"/>
    </row>
    <row r="18" spans="1:16" ht="16.5" customHeight="1" x14ac:dyDescent="0.15">
      <c r="A18" s="22"/>
      <c r="B18" s="22"/>
      <c r="C18" s="22"/>
      <c r="D18" s="22"/>
      <c r="E18" s="22"/>
      <c r="F18" s="22"/>
      <c r="G18" s="22"/>
      <c r="H18" s="22"/>
      <c r="I18" s="22"/>
      <c r="J18" s="22"/>
      <c r="K18" s="22"/>
      <c r="L18" s="22"/>
      <c r="M18" s="22"/>
      <c r="N18" s="22"/>
      <c r="O18" s="22"/>
      <c r="P18" s="22"/>
    </row>
    <row r="19" spans="1:16" ht="16.5" customHeight="1" x14ac:dyDescent="0.15">
      <c r="A19" s="22"/>
      <c r="B19" s="22"/>
      <c r="C19" s="22"/>
      <c r="D19" s="22"/>
      <c r="E19" s="22"/>
      <c r="F19" s="22"/>
      <c r="G19" s="22"/>
      <c r="H19" s="22"/>
      <c r="I19" s="22"/>
      <c r="J19" s="22"/>
      <c r="K19" s="22"/>
      <c r="L19" s="22"/>
      <c r="M19" s="22"/>
      <c r="N19" s="22"/>
      <c r="O19" s="22"/>
      <c r="P19" s="22"/>
    </row>
    <row r="20" spans="1:16" ht="16.5" customHeight="1" x14ac:dyDescent="0.15">
      <c r="A20" s="22"/>
      <c r="B20" s="22"/>
      <c r="C20" s="22"/>
      <c r="D20" s="22"/>
      <c r="E20" s="22"/>
      <c r="F20" s="22"/>
      <c r="G20" s="22"/>
      <c r="H20" s="22"/>
      <c r="I20" s="22"/>
      <c r="J20" s="22"/>
      <c r="K20" s="22"/>
      <c r="L20" s="22"/>
      <c r="M20" s="22"/>
      <c r="N20" s="22"/>
      <c r="O20" s="22"/>
      <c r="P20" s="22"/>
    </row>
    <row r="21" spans="1:16" ht="16.5" customHeight="1" x14ac:dyDescent="0.15">
      <c r="A21" s="22"/>
      <c r="B21" s="22"/>
      <c r="C21" s="22"/>
      <c r="D21" s="22"/>
      <c r="E21" s="22"/>
      <c r="F21" s="22"/>
      <c r="G21" s="22"/>
      <c r="H21" s="22"/>
      <c r="I21" s="22"/>
      <c r="J21" s="22"/>
      <c r="K21" s="22"/>
      <c r="L21" s="22"/>
      <c r="M21" s="22"/>
      <c r="N21" s="22"/>
      <c r="O21" s="22"/>
      <c r="P21" s="22"/>
    </row>
    <row r="22" spans="1:16" ht="16.5" customHeight="1" x14ac:dyDescent="0.15">
      <c r="A22" s="22"/>
      <c r="B22" s="22"/>
      <c r="C22" s="22"/>
      <c r="D22" s="22"/>
      <c r="E22" s="22"/>
      <c r="F22" s="22"/>
      <c r="G22" s="22"/>
      <c r="H22" s="22"/>
      <c r="I22" s="22"/>
      <c r="J22" s="22"/>
      <c r="K22" s="22"/>
      <c r="L22" s="22"/>
      <c r="M22" s="22"/>
      <c r="N22" s="22"/>
      <c r="O22" s="22"/>
      <c r="P22" s="22"/>
    </row>
    <row r="23" spans="1:16" ht="16.5" customHeight="1" x14ac:dyDescent="0.15">
      <c r="A23" s="22"/>
      <c r="B23" s="22"/>
      <c r="C23" s="22"/>
      <c r="D23" s="22"/>
      <c r="E23" s="22"/>
      <c r="F23" s="22"/>
      <c r="G23" s="22"/>
      <c r="H23" s="22"/>
      <c r="I23" s="22"/>
      <c r="J23" s="22"/>
      <c r="K23" s="22"/>
      <c r="L23" s="22"/>
      <c r="M23" s="22"/>
      <c r="N23" s="22"/>
      <c r="O23" s="22"/>
      <c r="P23" s="22"/>
    </row>
    <row r="24" spans="1:16" ht="16.5" customHeight="1" x14ac:dyDescent="0.15">
      <c r="A24" s="22"/>
      <c r="B24" s="22"/>
      <c r="C24" s="22"/>
      <c r="D24" s="22"/>
      <c r="E24" s="22"/>
      <c r="F24" s="22"/>
      <c r="G24" s="22"/>
      <c r="H24" s="22"/>
      <c r="I24" s="22"/>
      <c r="J24" s="22"/>
      <c r="K24" s="22"/>
      <c r="L24" s="22"/>
      <c r="M24" s="22"/>
      <c r="N24" s="22"/>
      <c r="O24" s="22"/>
      <c r="P24" s="22"/>
    </row>
    <row r="25" spans="1:16" ht="16.5" customHeight="1" x14ac:dyDescent="0.15">
      <c r="A25" s="22"/>
      <c r="B25" s="22"/>
      <c r="C25" s="22"/>
      <c r="D25" s="22"/>
      <c r="E25" s="22"/>
      <c r="F25" s="22"/>
      <c r="G25" s="22"/>
      <c r="H25" s="22"/>
      <c r="I25" s="22"/>
      <c r="J25" s="22"/>
      <c r="K25" s="22"/>
      <c r="L25" s="22"/>
      <c r="M25" s="22"/>
      <c r="N25" s="22"/>
      <c r="O25" s="22"/>
      <c r="P25" s="22"/>
    </row>
    <row r="26" spans="1:16" ht="16.5" customHeight="1" x14ac:dyDescent="0.15">
      <c r="A26" s="22"/>
      <c r="B26" s="22"/>
      <c r="C26" s="22"/>
      <c r="D26" s="22"/>
      <c r="E26" s="22"/>
      <c r="F26" s="22"/>
      <c r="G26" s="22"/>
      <c r="H26" s="22"/>
      <c r="I26" s="22"/>
      <c r="J26" s="22"/>
      <c r="K26" s="22"/>
      <c r="L26" s="22"/>
      <c r="M26" s="22"/>
      <c r="N26" s="22"/>
      <c r="O26" s="22"/>
      <c r="P26" s="22"/>
    </row>
    <row r="27" spans="1:16" ht="16.5" customHeight="1" x14ac:dyDescent="0.15">
      <c r="A27" s="22"/>
      <c r="B27" s="22"/>
      <c r="C27" s="22"/>
      <c r="D27" s="22"/>
      <c r="E27" s="22"/>
      <c r="F27" s="22"/>
      <c r="G27" s="22"/>
      <c r="H27" s="22"/>
      <c r="I27" s="22"/>
      <c r="J27" s="22"/>
      <c r="K27" s="22"/>
      <c r="L27" s="22"/>
      <c r="M27" s="22"/>
      <c r="N27" s="22"/>
      <c r="O27" s="22"/>
      <c r="P27" s="22"/>
    </row>
    <row r="28" spans="1:16" ht="16.5" customHeight="1" x14ac:dyDescent="0.15">
      <c r="A28" s="22"/>
      <c r="B28" s="22"/>
      <c r="C28" s="22"/>
      <c r="D28" s="22"/>
      <c r="E28" s="22"/>
      <c r="F28" s="22"/>
      <c r="G28" s="22"/>
      <c r="H28" s="22"/>
      <c r="I28" s="22"/>
      <c r="J28" s="22"/>
      <c r="K28" s="22"/>
      <c r="L28" s="22"/>
      <c r="M28" s="22"/>
      <c r="N28" s="22"/>
      <c r="O28" s="22"/>
      <c r="P28" s="22"/>
    </row>
    <row r="29" spans="1:16" ht="16.5" customHeight="1" x14ac:dyDescent="0.15">
      <c r="A29" s="22"/>
      <c r="B29" s="22"/>
      <c r="C29" s="22"/>
      <c r="D29" s="22"/>
      <c r="E29" s="22"/>
      <c r="F29" s="22"/>
      <c r="G29" s="22"/>
      <c r="H29" s="22"/>
      <c r="I29" s="22"/>
      <c r="J29" s="22"/>
      <c r="K29" s="22"/>
      <c r="L29" s="22"/>
      <c r="M29" s="22"/>
      <c r="N29" s="22"/>
      <c r="O29" s="22"/>
      <c r="P29" s="22"/>
    </row>
    <row r="30" spans="1:16" ht="16.5" customHeight="1" x14ac:dyDescent="0.15">
      <c r="A30" s="22"/>
      <c r="B30" s="22"/>
      <c r="C30" s="22"/>
      <c r="D30" s="22"/>
      <c r="E30" s="22"/>
      <c r="F30" s="22"/>
      <c r="G30" s="22"/>
      <c r="H30" s="22"/>
      <c r="I30" s="22"/>
      <c r="J30" s="22"/>
      <c r="K30" s="22"/>
      <c r="L30" s="22"/>
      <c r="M30" s="22"/>
      <c r="N30" s="22"/>
      <c r="O30" s="22"/>
      <c r="P30" s="22"/>
    </row>
    <row r="31" spans="1:16" ht="16.5" customHeight="1" x14ac:dyDescent="0.15">
      <c r="A31" s="22"/>
      <c r="B31" s="22"/>
      <c r="C31" s="22"/>
      <c r="D31" s="22"/>
      <c r="E31" s="22"/>
      <c r="F31" s="22"/>
      <c r="G31" s="22"/>
      <c r="H31" s="22"/>
      <c r="I31" s="22"/>
      <c r="J31" s="22"/>
      <c r="K31" s="22"/>
      <c r="L31" s="22"/>
      <c r="M31" s="22"/>
      <c r="N31" s="22"/>
      <c r="O31" s="22"/>
      <c r="P31" s="22"/>
    </row>
    <row r="32" spans="1:16" ht="31.5" customHeight="1" thickBot="1" x14ac:dyDescent="0.2">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528</v>
      </c>
      <c r="G33" s="29" t="s">
        <v>529</v>
      </c>
      <c r="H33" s="29" t="s">
        <v>530</v>
      </c>
      <c r="I33" s="29" t="s">
        <v>531</v>
      </c>
      <c r="J33" s="30" t="s">
        <v>532</v>
      </c>
      <c r="K33" s="22"/>
      <c r="L33" s="22"/>
      <c r="M33" s="22"/>
      <c r="N33" s="22"/>
      <c r="O33" s="22"/>
      <c r="P33" s="22"/>
    </row>
    <row r="34" spans="1:16" ht="39" customHeight="1" x14ac:dyDescent="0.15">
      <c r="A34" s="22"/>
      <c r="B34" s="31"/>
      <c r="C34" s="1151" t="s">
        <v>537</v>
      </c>
      <c r="D34" s="1151"/>
      <c r="E34" s="1152"/>
      <c r="F34" s="32" t="s">
        <v>489</v>
      </c>
      <c r="G34" s="33" t="s">
        <v>489</v>
      </c>
      <c r="H34" s="33" t="s">
        <v>489</v>
      </c>
      <c r="I34" s="33" t="s">
        <v>489</v>
      </c>
      <c r="J34" s="34" t="s">
        <v>538</v>
      </c>
      <c r="K34" s="22"/>
      <c r="L34" s="22"/>
      <c r="M34" s="22"/>
      <c r="N34" s="22"/>
      <c r="O34" s="22"/>
      <c r="P34" s="22"/>
    </row>
    <row r="35" spans="1:16" ht="39" customHeight="1" x14ac:dyDescent="0.15">
      <c r="A35" s="22"/>
      <c r="B35" s="35"/>
      <c r="C35" s="1145" t="s">
        <v>539</v>
      </c>
      <c r="D35" s="1146"/>
      <c r="E35" s="1147"/>
      <c r="F35" s="36">
        <v>5.14</v>
      </c>
      <c r="G35" s="37">
        <v>4.7300000000000004</v>
      </c>
      <c r="H35" s="37">
        <v>6.62</v>
      </c>
      <c r="I35" s="37">
        <v>5.19</v>
      </c>
      <c r="J35" s="38">
        <v>7.78</v>
      </c>
      <c r="K35" s="22"/>
      <c r="L35" s="22"/>
      <c r="M35" s="22"/>
      <c r="N35" s="22"/>
      <c r="O35" s="22"/>
      <c r="P35" s="22"/>
    </row>
    <row r="36" spans="1:16" ht="39" customHeight="1" x14ac:dyDescent="0.15">
      <c r="A36" s="22"/>
      <c r="B36" s="35"/>
      <c r="C36" s="1145" t="s">
        <v>540</v>
      </c>
      <c r="D36" s="1146"/>
      <c r="E36" s="1147"/>
      <c r="F36" s="36">
        <v>0.97</v>
      </c>
      <c r="G36" s="37">
        <v>1.76</v>
      </c>
      <c r="H36" s="37">
        <v>2.29</v>
      </c>
      <c r="I36" s="37">
        <v>2.69</v>
      </c>
      <c r="J36" s="38">
        <v>3.61</v>
      </c>
      <c r="K36" s="22"/>
      <c r="L36" s="22"/>
      <c r="M36" s="22"/>
      <c r="N36" s="22"/>
      <c r="O36" s="22"/>
      <c r="P36" s="22"/>
    </row>
    <row r="37" spans="1:16" ht="39" customHeight="1" x14ac:dyDescent="0.15">
      <c r="A37" s="22"/>
      <c r="B37" s="35"/>
      <c r="C37" s="1145" t="s">
        <v>541</v>
      </c>
      <c r="D37" s="1146"/>
      <c r="E37" s="1147"/>
      <c r="F37" s="36">
        <v>1.33</v>
      </c>
      <c r="G37" s="37">
        <v>1.41</v>
      </c>
      <c r="H37" s="37">
        <v>1.06</v>
      </c>
      <c r="I37" s="37">
        <v>1.1399999999999999</v>
      </c>
      <c r="J37" s="38">
        <v>0.8</v>
      </c>
      <c r="K37" s="22"/>
      <c r="L37" s="22"/>
      <c r="M37" s="22"/>
      <c r="N37" s="22"/>
      <c r="O37" s="22"/>
      <c r="P37" s="22"/>
    </row>
    <row r="38" spans="1:16" ht="39" customHeight="1" x14ac:dyDescent="0.15">
      <c r="A38" s="22"/>
      <c r="B38" s="35"/>
      <c r="C38" s="1145" t="s">
        <v>542</v>
      </c>
      <c r="D38" s="1146"/>
      <c r="E38" s="1147"/>
      <c r="F38" s="36">
        <v>0.1</v>
      </c>
      <c r="G38" s="37">
        <v>0.18</v>
      </c>
      <c r="H38" s="37">
        <v>0.05</v>
      </c>
      <c r="I38" s="37">
        <v>0.1</v>
      </c>
      <c r="J38" s="38">
        <v>0.03</v>
      </c>
      <c r="K38" s="22"/>
      <c r="L38" s="22"/>
      <c r="M38" s="22"/>
      <c r="N38" s="22"/>
      <c r="O38" s="22"/>
      <c r="P38" s="22"/>
    </row>
    <row r="39" spans="1:16" ht="39" customHeight="1" x14ac:dyDescent="0.15">
      <c r="A39" s="22"/>
      <c r="B39" s="35"/>
      <c r="C39" s="1145" t="s">
        <v>543</v>
      </c>
      <c r="D39" s="1146"/>
      <c r="E39" s="1147"/>
      <c r="F39" s="36">
        <v>0.01</v>
      </c>
      <c r="G39" s="37">
        <v>0.02</v>
      </c>
      <c r="H39" s="37">
        <v>0.03</v>
      </c>
      <c r="I39" s="37">
        <v>0</v>
      </c>
      <c r="J39" s="38">
        <v>0.01</v>
      </c>
      <c r="K39" s="22"/>
      <c r="L39" s="22"/>
      <c r="M39" s="22"/>
      <c r="N39" s="22"/>
      <c r="O39" s="22"/>
      <c r="P39" s="22"/>
    </row>
    <row r="40" spans="1:16" ht="39" customHeight="1" x14ac:dyDescent="0.15">
      <c r="A40" s="22"/>
      <c r="B40" s="35"/>
      <c r="C40" s="1145" t="s">
        <v>544</v>
      </c>
      <c r="D40" s="1146"/>
      <c r="E40" s="1147"/>
      <c r="F40" s="36">
        <v>0</v>
      </c>
      <c r="G40" s="37">
        <v>0</v>
      </c>
      <c r="H40" s="37">
        <v>0</v>
      </c>
      <c r="I40" s="37">
        <v>0</v>
      </c>
      <c r="J40" s="38">
        <v>0</v>
      </c>
      <c r="K40" s="22"/>
      <c r="L40" s="22"/>
      <c r="M40" s="22"/>
      <c r="N40" s="22"/>
      <c r="O40" s="22"/>
      <c r="P40" s="22"/>
    </row>
    <row r="41" spans="1:16" ht="39" customHeight="1" x14ac:dyDescent="0.15">
      <c r="A41" s="22"/>
      <c r="B41" s="35"/>
      <c r="C41" s="1145" t="s">
        <v>545</v>
      </c>
      <c r="D41" s="1146"/>
      <c r="E41" s="1147"/>
      <c r="F41" s="36">
        <v>0</v>
      </c>
      <c r="G41" s="37">
        <v>0</v>
      </c>
      <c r="H41" s="37">
        <v>0</v>
      </c>
      <c r="I41" s="37">
        <v>0</v>
      </c>
      <c r="J41" s="38">
        <v>0</v>
      </c>
      <c r="K41" s="22"/>
      <c r="L41" s="22"/>
      <c r="M41" s="22"/>
      <c r="N41" s="22"/>
      <c r="O41" s="22"/>
      <c r="P41" s="22"/>
    </row>
    <row r="42" spans="1:16" ht="39" customHeight="1" x14ac:dyDescent="0.15">
      <c r="A42" s="22"/>
      <c r="B42" s="39"/>
      <c r="C42" s="1145" t="s">
        <v>546</v>
      </c>
      <c r="D42" s="1146"/>
      <c r="E42" s="1147"/>
      <c r="F42" s="36" t="s">
        <v>489</v>
      </c>
      <c r="G42" s="37" t="s">
        <v>489</v>
      </c>
      <c r="H42" s="37" t="s">
        <v>489</v>
      </c>
      <c r="I42" s="37" t="s">
        <v>489</v>
      </c>
      <c r="J42" s="38" t="s">
        <v>489</v>
      </c>
      <c r="K42" s="22"/>
      <c r="L42" s="22"/>
      <c r="M42" s="22"/>
      <c r="N42" s="22"/>
      <c r="O42" s="22"/>
      <c r="P42" s="22"/>
    </row>
    <row r="43" spans="1:16" ht="39" customHeight="1" thickBot="1" x14ac:dyDescent="0.2">
      <c r="A43" s="22"/>
      <c r="B43" s="40"/>
      <c r="C43" s="1148" t="s">
        <v>547</v>
      </c>
      <c r="D43" s="1149"/>
      <c r="E43" s="1150"/>
      <c r="F43" s="41">
        <v>0</v>
      </c>
      <c r="G43" s="42">
        <v>0.01</v>
      </c>
      <c r="H43" s="42">
        <v>0</v>
      </c>
      <c r="I43" s="42">
        <v>4.57</v>
      </c>
      <c r="J43" s="43">
        <v>0</v>
      </c>
      <c r="K43" s="22"/>
      <c r="L43" s="22"/>
      <c r="M43" s="22"/>
      <c r="N43" s="22"/>
      <c r="O43" s="22"/>
      <c r="P43" s="22"/>
    </row>
    <row r="44" spans="1:16" ht="39" customHeight="1" x14ac:dyDescent="0.15">
      <c r="A44" s="22"/>
      <c r="B44" s="44"/>
      <c r="C44" s="45"/>
      <c r="D44" s="46"/>
      <c r="E44" s="46"/>
      <c r="F44" s="47"/>
      <c r="G44" s="47"/>
      <c r="H44" s="47"/>
      <c r="I44" s="47"/>
      <c r="J44" s="47"/>
      <c r="K44" s="22"/>
      <c r="L44" s="22"/>
      <c r="M44" s="22"/>
      <c r="N44" s="22"/>
      <c r="O44" s="22"/>
      <c r="P44" s="22"/>
    </row>
    <row r="45" spans="1:16" ht="17.25" x14ac:dyDescent="0.15">
      <c r="A45" s="22"/>
      <c r="B45" s="22"/>
      <c r="C45" s="22"/>
      <c r="D45" s="22"/>
      <c r="E45" s="22"/>
      <c r="F45" s="22"/>
      <c r="G45" s="22"/>
      <c r="H45" s="22"/>
      <c r="I45" s="22"/>
      <c r="J45" s="22"/>
      <c r="K45" s="22"/>
      <c r="L45" s="22"/>
      <c r="M45" s="22"/>
      <c r="N45" s="22"/>
      <c r="O45" s="22"/>
      <c r="P45" s="22"/>
    </row>
  </sheetData>
  <sheetProtection algorithmName="SHA-512" hashValue="s8KRJMRWgdSXZV7gKYcVju3AbFW7I7F9MImsnhHZT0Jb1lr+P4Xwdd2920VEQnOrq8eGJr20i3hifBAGhI3cYg==" saltValue="0cQGwFsHFeVY9F7lTwNliA=="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6">
    <pageSetUpPr fitToPage="1"/>
  </sheetPr>
  <dimension ref="A1:U64"/>
  <sheetViews>
    <sheetView showGridLines="0" zoomScaleSheetLayoutView="55" workbookViewId="0">
      <selection activeCell="D58" sqref="D58:J58"/>
    </sheetView>
  </sheetViews>
  <sheetFormatPr defaultColWidth="0" defaultRowHeight="12.6" customHeight="1" zeroHeight="1" x14ac:dyDescent="0.15"/>
  <cols>
    <col min="1" max="1" width="6.625" style="49" customWidth="1"/>
    <col min="2" max="3" width="10.875" style="49" customWidth="1"/>
    <col min="4" max="4" width="10" style="49" customWidth="1"/>
    <col min="5" max="10" width="11" style="49" customWidth="1"/>
    <col min="11" max="15" width="13.125" style="49" customWidth="1"/>
    <col min="16" max="21" width="11.5" style="49" customWidth="1"/>
    <col min="22" max="16384" width="0" style="49" hidden="1"/>
  </cols>
  <sheetData>
    <row r="1" spans="1:21" ht="13.5" customHeight="1" x14ac:dyDescent="0.15">
      <c r="A1" s="48"/>
      <c r="B1" s="48"/>
      <c r="C1" s="48"/>
      <c r="D1" s="48"/>
      <c r="E1" s="48"/>
      <c r="F1" s="48"/>
      <c r="G1" s="48"/>
      <c r="H1" s="48"/>
      <c r="I1" s="48"/>
      <c r="J1" s="48"/>
      <c r="K1" s="48"/>
      <c r="L1" s="48"/>
      <c r="M1" s="48"/>
      <c r="N1" s="48"/>
      <c r="O1" s="48"/>
      <c r="P1" s="48"/>
      <c r="Q1" s="48"/>
      <c r="R1" s="48"/>
      <c r="S1" s="48"/>
      <c r="T1" s="48"/>
      <c r="U1" s="48"/>
    </row>
    <row r="2" spans="1:21" ht="13.5" customHeight="1" x14ac:dyDescent="0.15">
      <c r="A2" s="48"/>
      <c r="B2" s="48"/>
      <c r="C2" s="48"/>
      <c r="D2" s="48"/>
      <c r="E2" s="48"/>
      <c r="F2" s="48"/>
      <c r="G2" s="48"/>
      <c r="H2" s="48"/>
      <c r="I2" s="48"/>
      <c r="J2" s="48"/>
      <c r="K2" s="48"/>
      <c r="L2" s="48"/>
      <c r="M2" s="48"/>
      <c r="N2" s="48"/>
      <c r="O2" s="48"/>
      <c r="P2" s="48"/>
      <c r="Q2" s="48"/>
      <c r="R2" s="48"/>
      <c r="S2" s="48"/>
      <c r="T2" s="48"/>
      <c r="U2" s="48"/>
    </row>
    <row r="3" spans="1:21" ht="13.5" customHeight="1" x14ac:dyDescent="0.15">
      <c r="A3" s="48"/>
      <c r="B3" s="48"/>
      <c r="C3" s="48"/>
      <c r="D3" s="48"/>
      <c r="E3" s="48"/>
      <c r="F3" s="48"/>
      <c r="G3" s="48"/>
      <c r="H3" s="48"/>
      <c r="I3" s="48"/>
      <c r="J3" s="48"/>
      <c r="K3" s="48"/>
      <c r="L3" s="48"/>
      <c r="M3" s="48"/>
      <c r="N3" s="48"/>
      <c r="O3" s="48"/>
      <c r="P3" s="48"/>
      <c r="Q3" s="48"/>
      <c r="R3" s="48"/>
      <c r="S3" s="48"/>
      <c r="T3" s="48"/>
      <c r="U3" s="48"/>
    </row>
    <row r="4" spans="1:21" ht="13.5" customHeight="1" x14ac:dyDescent="0.15">
      <c r="A4" s="48"/>
      <c r="B4" s="48"/>
      <c r="C4" s="48"/>
      <c r="D4" s="48"/>
      <c r="E4" s="48"/>
      <c r="F4" s="48"/>
      <c r="G4" s="48"/>
      <c r="H4" s="48"/>
      <c r="I4" s="48"/>
      <c r="J4" s="48"/>
      <c r="K4" s="48"/>
      <c r="L4" s="48"/>
      <c r="M4" s="48"/>
      <c r="N4" s="48"/>
      <c r="O4" s="48"/>
      <c r="P4" s="48"/>
      <c r="Q4" s="48"/>
      <c r="R4" s="48"/>
      <c r="S4" s="48"/>
      <c r="T4" s="48"/>
      <c r="U4" s="48"/>
    </row>
    <row r="5" spans="1:21" ht="13.5" customHeight="1" x14ac:dyDescent="0.15">
      <c r="A5" s="48"/>
      <c r="B5" s="48"/>
      <c r="C5" s="48"/>
      <c r="D5" s="48"/>
      <c r="E5" s="48"/>
      <c r="F5" s="48"/>
      <c r="G5" s="48"/>
      <c r="H5" s="48"/>
      <c r="I5" s="48"/>
      <c r="J5" s="48"/>
      <c r="K5" s="48"/>
      <c r="L5" s="48"/>
      <c r="M5" s="48"/>
      <c r="N5" s="48"/>
      <c r="O5" s="48"/>
      <c r="P5" s="48"/>
      <c r="Q5" s="48"/>
      <c r="R5" s="48"/>
      <c r="S5" s="48"/>
      <c r="T5" s="48"/>
      <c r="U5" s="48"/>
    </row>
    <row r="6" spans="1:21" ht="13.5" customHeight="1" x14ac:dyDescent="0.15">
      <c r="A6" s="48"/>
      <c r="B6" s="48"/>
      <c r="C6" s="48"/>
      <c r="D6" s="48"/>
      <c r="E6" s="48"/>
      <c r="F6" s="48"/>
      <c r="G6" s="48"/>
      <c r="H6" s="48"/>
      <c r="I6" s="48"/>
      <c r="J6" s="48"/>
      <c r="K6" s="48"/>
      <c r="L6" s="48"/>
      <c r="M6" s="48"/>
      <c r="N6" s="48"/>
      <c r="O6" s="48"/>
      <c r="P6" s="48"/>
      <c r="Q6" s="48"/>
      <c r="R6" s="48"/>
      <c r="S6" s="48"/>
      <c r="T6" s="48"/>
      <c r="U6" s="48"/>
    </row>
    <row r="7" spans="1:21" ht="13.5" customHeight="1" x14ac:dyDescent="0.15">
      <c r="A7" s="48"/>
      <c r="B7" s="48"/>
      <c r="C7" s="48"/>
      <c r="D7" s="48"/>
      <c r="E7" s="48"/>
      <c r="F7" s="48"/>
      <c r="G7" s="48"/>
      <c r="H7" s="48"/>
      <c r="I7" s="48"/>
      <c r="J7" s="48"/>
      <c r="K7" s="48"/>
      <c r="L7" s="48"/>
      <c r="M7" s="48"/>
      <c r="N7" s="48"/>
      <c r="O7" s="48"/>
      <c r="P7" s="48"/>
      <c r="Q7" s="48"/>
      <c r="R7" s="48"/>
      <c r="S7" s="48"/>
      <c r="T7" s="48"/>
      <c r="U7" s="48"/>
    </row>
    <row r="8" spans="1:21" ht="13.5" customHeight="1" x14ac:dyDescent="0.15">
      <c r="A8" s="48"/>
      <c r="B8" s="48"/>
      <c r="C8" s="48"/>
      <c r="D8" s="48"/>
      <c r="E8" s="48"/>
      <c r="F8" s="48"/>
      <c r="G8" s="48"/>
      <c r="H8" s="48"/>
      <c r="I8" s="48"/>
      <c r="J8" s="48"/>
      <c r="K8" s="48"/>
      <c r="L8" s="48"/>
      <c r="M8" s="48"/>
      <c r="N8" s="48"/>
      <c r="O8" s="48"/>
      <c r="P8" s="48"/>
      <c r="Q8" s="48"/>
      <c r="R8" s="48"/>
      <c r="S8" s="48"/>
      <c r="T8" s="48"/>
      <c r="U8" s="48"/>
    </row>
    <row r="9" spans="1:21" ht="13.5" customHeight="1" x14ac:dyDescent="0.15">
      <c r="A9" s="48"/>
      <c r="B9" s="48"/>
      <c r="C9" s="48"/>
      <c r="D9" s="48"/>
      <c r="E9" s="48"/>
      <c r="F9" s="48"/>
      <c r="G9" s="48"/>
      <c r="H9" s="48"/>
      <c r="I9" s="48"/>
      <c r="J9" s="48"/>
      <c r="K9" s="48"/>
      <c r="L9" s="48"/>
      <c r="M9" s="48"/>
      <c r="N9" s="48"/>
      <c r="O9" s="48"/>
      <c r="P9" s="48"/>
      <c r="Q9" s="48"/>
      <c r="R9" s="48"/>
      <c r="S9" s="48"/>
      <c r="T9" s="48"/>
      <c r="U9" s="48"/>
    </row>
    <row r="10" spans="1:21" ht="13.5" customHeight="1" x14ac:dyDescent="0.15">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15">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15">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15">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15">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15">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15">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15">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15">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15">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15">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15">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15">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15">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15">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15">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15">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15">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15">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15">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15">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15">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15">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15">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15">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15">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15">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15">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15">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15">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15">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15">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15">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
      <c r="A44" s="48"/>
      <c r="B44" s="51" t="s">
        <v>8</v>
      </c>
      <c r="C44" s="52"/>
      <c r="D44" s="52"/>
      <c r="E44" s="53"/>
      <c r="F44" s="53"/>
      <c r="G44" s="53"/>
      <c r="H44" s="53"/>
      <c r="I44" s="53"/>
      <c r="J44" s="54" t="s">
        <v>2</v>
      </c>
      <c r="K44" s="55" t="s">
        <v>528</v>
      </c>
      <c r="L44" s="56" t="s">
        <v>529</v>
      </c>
      <c r="M44" s="56" t="s">
        <v>530</v>
      </c>
      <c r="N44" s="56" t="s">
        <v>531</v>
      </c>
      <c r="O44" s="57" t="s">
        <v>532</v>
      </c>
      <c r="P44" s="48"/>
      <c r="Q44" s="48"/>
      <c r="R44" s="48"/>
      <c r="S44" s="48"/>
      <c r="T44" s="48"/>
      <c r="U44" s="48"/>
    </row>
    <row r="45" spans="1:21" ht="30.75" customHeight="1" x14ac:dyDescent="0.15">
      <c r="A45" s="48"/>
      <c r="B45" s="1153" t="s">
        <v>9</v>
      </c>
      <c r="C45" s="1154"/>
      <c r="D45" s="58"/>
      <c r="E45" s="1159" t="s">
        <v>10</v>
      </c>
      <c r="F45" s="1159"/>
      <c r="G45" s="1159"/>
      <c r="H45" s="1159"/>
      <c r="I45" s="1159"/>
      <c r="J45" s="1160"/>
      <c r="K45" s="59">
        <v>629</v>
      </c>
      <c r="L45" s="60">
        <v>591</v>
      </c>
      <c r="M45" s="60">
        <v>549</v>
      </c>
      <c r="N45" s="60">
        <v>550</v>
      </c>
      <c r="O45" s="61">
        <v>534</v>
      </c>
      <c r="P45" s="48"/>
      <c r="Q45" s="48"/>
      <c r="R45" s="48"/>
      <c r="S45" s="48"/>
      <c r="T45" s="48"/>
      <c r="U45" s="48"/>
    </row>
    <row r="46" spans="1:21" ht="30.75" customHeight="1" x14ac:dyDescent="0.15">
      <c r="A46" s="48"/>
      <c r="B46" s="1155"/>
      <c r="C46" s="1156"/>
      <c r="D46" s="62"/>
      <c r="E46" s="1161" t="s">
        <v>11</v>
      </c>
      <c r="F46" s="1161"/>
      <c r="G46" s="1161"/>
      <c r="H46" s="1161"/>
      <c r="I46" s="1161"/>
      <c r="J46" s="1162"/>
      <c r="K46" s="63" t="s">
        <v>489</v>
      </c>
      <c r="L46" s="64" t="s">
        <v>489</v>
      </c>
      <c r="M46" s="64" t="s">
        <v>489</v>
      </c>
      <c r="N46" s="64" t="s">
        <v>489</v>
      </c>
      <c r="O46" s="65" t="s">
        <v>489</v>
      </c>
      <c r="P46" s="48"/>
      <c r="Q46" s="48"/>
      <c r="R46" s="48"/>
      <c r="S46" s="48"/>
      <c r="T46" s="48"/>
      <c r="U46" s="48"/>
    </row>
    <row r="47" spans="1:21" ht="30.75" customHeight="1" x14ac:dyDescent="0.15">
      <c r="A47" s="48"/>
      <c r="B47" s="1155"/>
      <c r="C47" s="1156"/>
      <c r="D47" s="62"/>
      <c r="E47" s="1161" t="s">
        <v>12</v>
      </c>
      <c r="F47" s="1161"/>
      <c r="G47" s="1161"/>
      <c r="H47" s="1161"/>
      <c r="I47" s="1161"/>
      <c r="J47" s="1162"/>
      <c r="K47" s="63" t="s">
        <v>489</v>
      </c>
      <c r="L47" s="64" t="s">
        <v>489</v>
      </c>
      <c r="M47" s="64" t="s">
        <v>489</v>
      </c>
      <c r="N47" s="64" t="s">
        <v>489</v>
      </c>
      <c r="O47" s="65" t="s">
        <v>489</v>
      </c>
      <c r="P47" s="48"/>
      <c r="Q47" s="48"/>
      <c r="R47" s="48"/>
      <c r="S47" s="48"/>
      <c r="T47" s="48"/>
      <c r="U47" s="48"/>
    </row>
    <row r="48" spans="1:21" ht="30.75" customHeight="1" x14ac:dyDescent="0.15">
      <c r="A48" s="48"/>
      <c r="B48" s="1155"/>
      <c r="C48" s="1156"/>
      <c r="D48" s="62"/>
      <c r="E48" s="1161" t="s">
        <v>13</v>
      </c>
      <c r="F48" s="1161"/>
      <c r="G48" s="1161"/>
      <c r="H48" s="1161"/>
      <c r="I48" s="1161"/>
      <c r="J48" s="1162"/>
      <c r="K48" s="63">
        <v>291</v>
      </c>
      <c r="L48" s="64">
        <v>289</v>
      </c>
      <c r="M48" s="64">
        <v>278</v>
      </c>
      <c r="N48" s="64">
        <v>291</v>
      </c>
      <c r="O48" s="65">
        <v>280</v>
      </c>
      <c r="P48" s="48"/>
      <c r="Q48" s="48"/>
      <c r="R48" s="48"/>
      <c r="S48" s="48"/>
      <c r="T48" s="48"/>
      <c r="U48" s="48"/>
    </row>
    <row r="49" spans="1:21" ht="30.75" customHeight="1" x14ac:dyDescent="0.15">
      <c r="A49" s="48"/>
      <c r="B49" s="1155"/>
      <c r="C49" s="1156"/>
      <c r="D49" s="62"/>
      <c r="E49" s="1161" t="s">
        <v>14</v>
      </c>
      <c r="F49" s="1161"/>
      <c r="G49" s="1161"/>
      <c r="H49" s="1161"/>
      <c r="I49" s="1161"/>
      <c r="J49" s="1162"/>
      <c r="K49" s="63">
        <v>4</v>
      </c>
      <c r="L49" s="64">
        <v>3</v>
      </c>
      <c r="M49" s="64">
        <v>3</v>
      </c>
      <c r="N49" s="64">
        <v>1</v>
      </c>
      <c r="O49" s="65">
        <v>10</v>
      </c>
      <c r="P49" s="48"/>
      <c r="Q49" s="48"/>
      <c r="R49" s="48"/>
      <c r="S49" s="48"/>
      <c r="T49" s="48"/>
      <c r="U49" s="48"/>
    </row>
    <row r="50" spans="1:21" ht="30.75" customHeight="1" x14ac:dyDescent="0.15">
      <c r="A50" s="48"/>
      <c r="B50" s="1155"/>
      <c r="C50" s="1156"/>
      <c r="D50" s="62"/>
      <c r="E50" s="1161" t="s">
        <v>15</v>
      </c>
      <c r="F50" s="1161"/>
      <c r="G50" s="1161"/>
      <c r="H50" s="1161"/>
      <c r="I50" s="1161"/>
      <c r="J50" s="1162"/>
      <c r="K50" s="63">
        <v>7</v>
      </c>
      <c r="L50" s="64">
        <v>10</v>
      </c>
      <c r="M50" s="64">
        <v>3</v>
      </c>
      <c r="N50" s="64">
        <v>3</v>
      </c>
      <c r="O50" s="65">
        <v>3</v>
      </c>
      <c r="P50" s="48"/>
      <c r="Q50" s="48"/>
      <c r="R50" s="48"/>
      <c r="S50" s="48"/>
      <c r="T50" s="48"/>
      <c r="U50" s="48"/>
    </row>
    <row r="51" spans="1:21" ht="30.75" customHeight="1" x14ac:dyDescent="0.15">
      <c r="A51" s="48"/>
      <c r="B51" s="1157"/>
      <c r="C51" s="1158"/>
      <c r="D51" s="66"/>
      <c r="E51" s="1161" t="s">
        <v>16</v>
      </c>
      <c r="F51" s="1161"/>
      <c r="G51" s="1161"/>
      <c r="H51" s="1161"/>
      <c r="I51" s="1161"/>
      <c r="J51" s="1162"/>
      <c r="K51" s="63">
        <v>0</v>
      </c>
      <c r="L51" s="64">
        <v>0</v>
      </c>
      <c r="M51" s="64">
        <v>0</v>
      </c>
      <c r="N51" s="64" t="s">
        <v>489</v>
      </c>
      <c r="O51" s="65" t="s">
        <v>489</v>
      </c>
      <c r="P51" s="48"/>
      <c r="Q51" s="48"/>
      <c r="R51" s="48"/>
      <c r="S51" s="48"/>
      <c r="T51" s="48"/>
      <c r="U51" s="48"/>
    </row>
    <row r="52" spans="1:21" ht="30.75" customHeight="1" x14ac:dyDescent="0.15">
      <c r="A52" s="48"/>
      <c r="B52" s="1163" t="s">
        <v>17</v>
      </c>
      <c r="C52" s="1164"/>
      <c r="D52" s="66"/>
      <c r="E52" s="1161" t="s">
        <v>18</v>
      </c>
      <c r="F52" s="1161"/>
      <c r="G52" s="1161"/>
      <c r="H52" s="1161"/>
      <c r="I52" s="1161"/>
      <c r="J52" s="1162"/>
      <c r="K52" s="63">
        <v>502</v>
      </c>
      <c r="L52" s="64">
        <v>471</v>
      </c>
      <c r="M52" s="64">
        <v>445</v>
      </c>
      <c r="N52" s="64">
        <v>454</v>
      </c>
      <c r="O52" s="65">
        <v>446</v>
      </c>
      <c r="P52" s="48"/>
      <c r="Q52" s="48"/>
      <c r="R52" s="48"/>
      <c r="S52" s="48"/>
      <c r="T52" s="48"/>
      <c r="U52" s="48"/>
    </row>
    <row r="53" spans="1:21" ht="30.75" customHeight="1" thickBot="1" x14ac:dyDescent="0.2">
      <c r="A53" s="48"/>
      <c r="B53" s="1165" t="s">
        <v>19</v>
      </c>
      <c r="C53" s="1166"/>
      <c r="D53" s="67"/>
      <c r="E53" s="1167" t="s">
        <v>20</v>
      </c>
      <c r="F53" s="1167"/>
      <c r="G53" s="1167"/>
      <c r="H53" s="1167"/>
      <c r="I53" s="1167"/>
      <c r="J53" s="1168"/>
      <c r="K53" s="68">
        <v>429</v>
      </c>
      <c r="L53" s="69">
        <v>422</v>
      </c>
      <c r="M53" s="69">
        <v>388</v>
      </c>
      <c r="N53" s="69">
        <v>391</v>
      </c>
      <c r="O53" s="70">
        <v>381</v>
      </c>
      <c r="P53" s="48"/>
      <c r="Q53" s="48"/>
      <c r="R53" s="48"/>
      <c r="S53" s="48"/>
      <c r="T53" s="48"/>
      <c r="U53" s="48"/>
    </row>
    <row r="54" spans="1:21" ht="24" customHeight="1" x14ac:dyDescent="0.15">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15">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
      <c r="A57" s="48"/>
      <c r="B57" s="76"/>
      <c r="C57" s="77"/>
      <c r="D57" s="77"/>
      <c r="E57" s="78"/>
      <c r="F57" s="78"/>
      <c r="G57" s="78"/>
      <c r="H57" s="78"/>
      <c r="I57" s="78"/>
      <c r="J57" s="79" t="s">
        <v>2</v>
      </c>
      <c r="K57" s="80" t="s">
        <v>548</v>
      </c>
      <c r="L57" s="81" t="s">
        <v>549</v>
      </c>
      <c r="M57" s="81" t="s">
        <v>550</v>
      </c>
      <c r="N57" s="81" t="s">
        <v>551</v>
      </c>
      <c r="O57" s="82" t="s">
        <v>552</v>
      </c>
      <c r="P57" s="48"/>
      <c r="Q57" s="48"/>
      <c r="R57" s="48"/>
      <c r="S57" s="48"/>
      <c r="T57" s="48"/>
      <c r="U57" s="48"/>
    </row>
    <row r="58" spans="1:21" ht="31.5" customHeight="1" x14ac:dyDescent="0.15">
      <c r="B58" s="1169" t="s">
        <v>24</v>
      </c>
      <c r="C58" s="1170"/>
      <c r="D58" s="1175" t="s">
        <v>25</v>
      </c>
      <c r="E58" s="1176"/>
      <c r="F58" s="1176"/>
      <c r="G58" s="1176"/>
      <c r="H58" s="1176"/>
      <c r="I58" s="1176"/>
      <c r="J58" s="1177"/>
      <c r="K58" s="83"/>
      <c r="L58" s="84"/>
      <c r="M58" s="84"/>
      <c r="N58" s="84"/>
      <c r="O58" s="85"/>
    </row>
    <row r="59" spans="1:21" ht="31.5" customHeight="1" x14ac:dyDescent="0.15">
      <c r="B59" s="1171"/>
      <c r="C59" s="1172"/>
      <c r="D59" s="1178" t="s">
        <v>26</v>
      </c>
      <c r="E59" s="1179"/>
      <c r="F59" s="1179"/>
      <c r="G59" s="1179"/>
      <c r="H59" s="1179"/>
      <c r="I59" s="1179"/>
      <c r="J59" s="1180"/>
      <c r="K59" s="86"/>
      <c r="L59" s="87"/>
      <c r="M59" s="87"/>
      <c r="N59" s="87"/>
      <c r="O59" s="88"/>
    </row>
    <row r="60" spans="1:21" ht="31.5" customHeight="1" thickBot="1" x14ac:dyDescent="0.2">
      <c r="B60" s="1173"/>
      <c r="C60" s="1174"/>
      <c r="D60" s="1181" t="s">
        <v>27</v>
      </c>
      <c r="E60" s="1182"/>
      <c r="F60" s="1182"/>
      <c r="G60" s="1182"/>
      <c r="H60" s="1182"/>
      <c r="I60" s="1182"/>
      <c r="J60" s="1183"/>
      <c r="K60" s="89"/>
      <c r="L60" s="90"/>
      <c r="M60" s="90"/>
      <c r="N60" s="90"/>
      <c r="O60" s="91"/>
    </row>
    <row r="61" spans="1:21" ht="24" customHeight="1" x14ac:dyDescent="0.15">
      <c r="B61" s="92"/>
      <c r="C61" s="92"/>
      <c r="D61" s="93" t="s">
        <v>28</v>
      </c>
      <c r="E61" s="94"/>
      <c r="F61" s="94"/>
      <c r="G61" s="94"/>
      <c r="H61" s="94"/>
      <c r="I61" s="94"/>
      <c r="J61" s="94"/>
      <c r="K61" s="94"/>
      <c r="L61" s="94"/>
      <c r="M61" s="94"/>
      <c r="N61" s="94"/>
      <c r="O61" s="94"/>
    </row>
    <row r="62" spans="1:21" ht="24" customHeight="1" x14ac:dyDescent="0.15">
      <c r="B62" s="95"/>
      <c r="C62" s="95"/>
      <c r="D62" s="93" t="s">
        <v>29</v>
      </c>
      <c r="E62" s="94"/>
      <c r="F62" s="94"/>
      <c r="G62" s="94"/>
      <c r="H62" s="94"/>
      <c r="I62" s="94"/>
      <c r="J62" s="94"/>
      <c r="K62" s="94"/>
      <c r="L62" s="94"/>
      <c r="M62" s="94"/>
      <c r="N62" s="94"/>
      <c r="O62" s="94"/>
    </row>
    <row r="63" spans="1:21" ht="24" customHeight="1" x14ac:dyDescent="0.15">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15">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XlB3TY/DX8E/X6yDfmsn4HZpobIObDOEEjbVl98m9lhF1x1F9GaXIrAr7uEtxnd8VJMInZBvlmGSwKH15SJlag==" saltValue="t2Lv+hXhKtl1hLmxcv32cg=="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MasterSheet7">
    <pageSetUpPr fitToPage="1"/>
  </sheetPr>
  <dimension ref="B1:M55"/>
  <sheetViews>
    <sheetView showGridLines="0" zoomScaleSheetLayoutView="100" workbookViewId="0">
      <selection activeCell="M46" sqref="M46"/>
    </sheetView>
  </sheetViews>
  <sheetFormatPr defaultColWidth="0" defaultRowHeight="13.5" customHeight="1" zeroHeight="1" x14ac:dyDescent="0.15"/>
  <cols>
    <col min="1" max="1" width="6.625" style="96" customWidth="1"/>
    <col min="2" max="3" width="12.625" style="96" customWidth="1"/>
    <col min="4" max="4" width="11.625" style="96" customWidth="1"/>
    <col min="5" max="8" width="10.375" style="96" customWidth="1"/>
    <col min="9" max="13" width="16.375" style="96" customWidth="1"/>
    <col min="14" max="19" width="12.625" style="96" customWidth="1"/>
    <col min="20" max="16384" width="0" style="96" hidden="1"/>
  </cols>
  <sheetData>
    <row r="1" ht="15" customHeight="1" x14ac:dyDescent="0.15"/>
    <row r="2" ht="15" customHeight="1" x14ac:dyDescent="0.15"/>
    <row r="3" ht="15" customHeight="1" x14ac:dyDescent="0.15"/>
    <row r="4" ht="15" customHeight="1" x14ac:dyDescent="0.15"/>
    <row r="5" ht="15" customHeight="1" x14ac:dyDescent="0.15"/>
    <row r="6" ht="15" customHeight="1" x14ac:dyDescent="0.15"/>
    <row r="7" ht="15" customHeight="1" x14ac:dyDescent="0.15"/>
    <row r="8" ht="15" customHeight="1" x14ac:dyDescent="0.15"/>
    <row r="9" ht="15" customHeight="1" x14ac:dyDescent="0.15"/>
    <row r="10" ht="15" customHeight="1" x14ac:dyDescent="0.15"/>
    <row r="11" ht="15" customHeight="1" x14ac:dyDescent="0.15"/>
    <row r="12" ht="15" customHeight="1" x14ac:dyDescent="0.15"/>
    <row r="13" ht="15" customHeight="1" x14ac:dyDescent="0.15"/>
    <row r="14" ht="15" customHeight="1" x14ac:dyDescent="0.15"/>
    <row r="15" ht="15" customHeight="1" x14ac:dyDescent="0.15"/>
    <row r="16" ht="15" customHeight="1" x14ac:dyDescent="0.15"/>
    <row r="17" ht="15" customHeight="1" x14ac:dyDescent="0.15"/>
    <row r="18" ht="15" customHeight="1" x14ac:dyDescent="0.15"/>
    <row r="19" ht="15" customHeight="1" x14ac:dyDescent="0.15"/>
    <row r="20" ht="15" customHeight="1" x14ac:dyDescent="0.15"/>
    <row r="21" ht="15" customHeight="1" x14ac:dyDescent="0.15"/>
    <row r="22" ht="15" customHeight="1" x14ac:dyDescent="0.15"/>
    <row r="23" ht="15" customHeight="1" x14ac:dyDescent="0.15"/>
    <row r="24" ht="15" customHeight="1" x14ac:dyDescent="0.15"/>
    <row r="25" ht="15" customHeight="1" x14ac:dyDescent="0.15"/>
    <row r="26" ht="15" customHeight="1" x14ac:dyDescent="0.15"/>
    <row r="27" ht="15" customHeight="1" x14ac:dyDescent="0.15"/>
    <row r="28" ht="15" customHeight="1" x14ac:dyDescent="0.15"/>
    <row r="29" ht="15" customHeight="1" x14ac:dyDescent="0.15"/>
    <row r="30" ht="15" customHeight="1" x14ac:dyDescent="0.15"/>
    <row r="31" ht="15" customHeight="1" x14ac:dyDescent="0.15"/>
    <row r="32" ht="15" customHeight="1" x14ac:dyDescent="0.15"/>
    <row r="33" spans="2:13" ht="15" customHeight="1" x14ac:dyDescent="0.15"/>
    <row r="34" spans="2:13" ht="15" customHeight="1" x14ac:dyDescent="0.15"/>
    <row r="35" spans="2:13" ht="15" customHeight="1" x14ac:dyDescent="0.15"/>
    <row r="36" spans="2:13" ht="15" customHeight="1" x14ac:dyDescent="0.15"/>
    <row r="37" spans="2:13" ht="15" customHeight="1" x14ac:dyDescent="0.15"/>
    <row r="38" spans="2:13" ht="15" customHeight="1" x14ac:dyDescent="0.15"/>
    <row r="39" spans="2:13" ht="27.75" customHeight="1" thickBot="1" x14ac:dyDescent="0.2">
      <c r="M39" s="97" t="s">
        <v>7</v>
      </c>
    </row>
    <row r="40" spans="2:13" ht="27.75" customHeight="1" thickBot="1" x14ac:dyDescent="0.2">
      <c r="B40" s="98" t="s">
        <v>8</v>
      </c>
      <c r="C40" s="99"/>
      <c r="D40" s="99"/>
      <c r="E40" s="100"/>
      <c r="F40" s="100"/>
      <c r="G40" s="100"/>
      <c r="H40" s="101" t="s">
        <v>2</v>
      </c>
      <c r="I40" s="102" t="s">
        <v>528</v>
      </c>
      <c r="J40" s="103" t="s">
        <v>529</v>
      </c>
      <c r="K40" s="103" t="s">
        <v>530</v>
      </c>
      <c r="L40" s="103" t="s">
        <v>531</v>
      </c>
      <c r="M40" s="104" t="s">
        <v>532</v>
      </c>
    </row>
    <row r="41" spans="2:13" ht="27.75" customHeight="1" x14ac:dyDescent="0.15">
      <c r="B41" s="1184" t="s">
        <v>30</v>
      </c>
      <c r="C41" s="1185"/>
      <c r="D41" s="105"/>
      <c r="E41" s="1190" t="s">
        <v>31</v>
      </c>
      <c r="F41" s="1190"/>
      <c r="G41" s="1190"/>
      <c r="H41" s="1191"/>
      <c r="I41" s="343">
        <v>5473</v>
      </c>
      <c r="J41" s="344">
        <v>5564</v>
      </c>
      <c r="K41" s="344">
        <v>5510</v>
      </c>
      <c r="L41" s="344">
        <v>5665</v>
      </c>
      <c r="M41" s="345">
        <v>5710</v>
      </c>
    </row>
    <row r="42" spans="2:13" ht="27.75" customHeight="1" x14ac:dyDescent="0.15">
      <c r="B42" s="1186"/>
      <c r="C42" s="1187"/>
      <c r="D42" s="106"/>
      <c r="E42" s="1192" t="s">
        <v>32</v>
      </c>
      <c r="F42" s="1192"/>
      <c r="G42" s="1192"/>
      <c r="H42" s="1193"/>
      <c r="I42" s="346">
        <v>24</v>
      </c>
      <c r="J42" s="347">
        <v>13</v>
      </c>
      <c r="K42" s="347">
        <v>8</v>
      </c>
      <c r="L42" s="347">
        <v>3</v>
      </c>
      <c r="M42" s="348" t="s">
        <v>489</v>
      </c>
    </row>
    <row r="43" spans="2:13" ht="27.75" customHeight="1" x14ac:dyDescent="0.15">
      <c r="B43" s="1186"/>
      <c r="C43" s="1187"/>
      <c r="D43" s="106"/>
      <c r="E43" s="1192" t="s">
        <v>33</v>
      </c>
      <c r="F43" s="1192"/>
      <c r="G43" s="1192"/>
      <c r="H43" s="1193"/>
      <c r="I43" s="346">
        <v>2480</v>
      </c>
      <c r="J43" s="347">
        <v>2400</v>
      </c>
      <c r="K43" s="347">
        <v>2294</v>
      </c>
      <c r="L43" s="347">
        <v>2089</v>
      </c>
      <c r="M43" s="348">
        <v>1911</v>
      </c>
    </row>
    <row r="44" spans="2:13" ht="27.75" customHeight="1" x14ac:dyDescent="0.15">
      <c r="B44" s="1186"/>
      <c r="C44" s="1187"/>
      <c r="D44" s="106"/>
      <c r="E44" s="1192" t="s">
        <v>34</v>
      </c>
      <c r="F44" s="1192"/>
      <c r="G44" s="1192"/>
      <c r="H44" s="1193"/>
      <c r="I44" s="346">
        <v>11</v>
      </c>
      <c r="J44" s="347">
        <v>6</v>
      </c>
      <c r="K44" s="347">
        <v>5</v>
      </c>
      <c r="L44" s="347">
        <v>3</v>
      </c>
      <c r="M44" s="348">
        <v>1</v>
      </c>
    </row>
    <row r="45" spans="2:13" ht="27.75" customHeight="1" x14ac:dyDescent="0.15">
      <c r="B45" s="1186"/>
      <c r="C45" s="1187"/>
      <c r="D45" s="106"/>
      <c r="E45" s="1192" t="s">
        <v>35</v>
      </c>
      <c r="F45" s="1192"/>
      <c r="G45" s="1192"/>
      <c r="H45" s="1193"/>
      <c r="I45" s="346">
        <v>1064</v>
      </c>
      <c r="J45" s="347">
        <v>1041</v>
      </c>
      <c r="K45" s="347">
        <v>1066</v>
      </c>
      <c r="L45" s="347">
        <v>1082</v>
      </c>
      <c r="M45" s="348">
        <v>1081</v>
      </c>
    </row>
    <row r="46" spans="2:13" ht="27.75" customHeight="1" x14ac:dyDescent="0.15">
      <c r="B46" s="1186"/>
      <c r="C46" s="1187"/>
      <c r="D46" s="107"/>
      <c r="E46" s="1192" t="s">
        <v>36</v>
      </c>
      <c r="F46" s="1192"/>
      <c r="G46" s="1192"/>
      <c r="H46" s="1193"/>
      <c r="I46" s="346">
        <v>10</v>
      </c>
      <c r="J46" s="347" t="s">
        <v>489</v>
      </c>
      <c r="K46" s="347" t="s">
        <v>489</v>
      </c>
      <c r="L46" s="347" t="s">
        <v>489</v>
      </c>
      <c r="M46" s="348" t="s">
        <v>489</v>
      </c>
    </row>
    <row r="47" spans="2:13" ht="27.75" customHeight="1" x14ac:dyDescent="0.15">
      <c r="B47" s="1186"/>
      <c r="C47" s="1187"/>
      <c r="D47" s="108"/>
      <c r="E47" s="1194" t="s">
        <v>37</v>
      </c>
      <c r="F47" s="1195"/>
      <c r="G47" s="1195"/>
      <c r="H47" s="1196"/>
      <c r="I47" s="346" t="s">
        <v>489</v>
      </c>
      <c r="J47" s="347" t="s">
        <v>489</v>
      </c>
      <c r="K47" s="347" t="s">
        <v>489</v>
      </c>
      <c r="L47" s="347" t="s">
        <v>489</v>
      </c>
      <c r="M47" s="348" t="s">
        <v>489</v>
      </c>
    </row>
    <row r="48" spans="2:13" ht="27.75" customHeight="1" x14ac:dyDescent="0.15">
      <c r="B48" s="1186"/>
      <c r="C48" s="1187"/>
      <c r="D48" s="106"/>
      <c r="E48" s="1192" t="s">
        <v>38</v>
      </c>
      <c r="F48" s="1192"/>
      <c r="G48" s="1192"/>
      <c r="H48" s="1193"/>
      <c r="I48" s="346" t="s">
        <v>489</v>
      </c>
      <c r="J48" s="347" t="s">
        <v>489</v>
      </c>
      <c r="K48" s="347" t="s">
        <v>489</v>
      </c>
      <c r="L48" s="347" t="s">
        <v>489</v>
      </c>
      <c r="M48" s="348" t="s">
        <v>489</v>
      </c>
    </row>
    <row r="49" spans="2:13" ht="27.75" customHeight="1" x14ac:dyDescent="0.15">
      <c r="B49" s="1188"/>
      <c r="C49" s="1189"/>
      <c r="D49" s="106"/>
      <c r="E49" s="1192" t="s">
        <v>39</v>
      </c>
      <c r="F49" s="1192"/>
      <c r="G49" s="1192"/>
      <c r="H49" s="1193"/>
      <c r="I49" s="346" t="s">
        <v>489</v>
      </c>
      <c r="J49" s="347" t="s">
        <v>489</v>
      </c>
      <c r="K49" s="347" t="s">
        <v>489</v>
      </c>
      <c r="L49" s="347" t="s">
        <v>489</v>
      </c>
      <c r="M49" s="348" t="s">
        <v>489</v>
      </c>
    </row>
    <row r="50" spans="2:13" ht="27.75" customHeight="1" x14ac:dyDescent="0.15">
      <c r="B50" s="1197" t="s">
        <v>40</v>
      </c>
      <c r="C50" s="1198"/>
      <c r="D50" s="109"/>
      <c r="E50" s="1192" t="s">
        <v>41</v>
      </c>
      <c r="F50" s="1192"/>
      <c r="G50" s="1192"/>
      <c r="H50" s="1193"/>
      <c r="I50" s="346">
        <v>2567</v>
      </c>
      <c r="J50" s="347">
        <v>2715</v>
      </c>
      <c r="K50" s="347">
        <v>2796</v>
      </c>
      <c r="L50" s="347">
        <v>2703</v>
      </c>
      <c r="M50" s="348">
        <v>2665</v>
      </c>
    </row>
    <row r="51" spans="2:13" ht="27.75" customHeight="1" x14ac:dyDescent="0.15">
      <c r="B51" s="1186"/>
      <c r="C51" s="1187"/>
      <c r="D51" s="106"/>
      <c r="E51" s="1192" t="s">
        <v>42</v>
      </c>
      <c r="F51" s="1192"/>
      <c r="G51" s="1192"/>
      <c r="H51" s="1193"/>
      <c r="I51" s="346">
        <v>298</v>
      </c>
      <c r="J51" s="347">
        <v>267</v>
      </c>
      <c r="K51" s="347">
        <v>258</v>
      </c>
      <c r="L51" s="347">
        <v>254</v>
      </c>
      <c r="M51" s="348">
        <v>250</v>
      </c>
    </row>
    <row r="52" spans="2:13" ht="27.75" customHeight="1" x14ac:dyDescent="0.15">
      <c r="B52" s="1188"/>
      <c r="C52" s="1189"/>
      <c r="D52" s="106"/>
      <c r="E52" s="1192" t="s">
        <v>43</v>
      </c>
      <c r="F52" s="1192"/>
      <c r="G52" s="1192"/>
      <c r="H52" s="1193"/>
      <c r="I52" s="346">
        <v>4446</v>
      </c>
      <c r="J52" s="347">
        <v>4207</v>
      </c>
      <c r="K52" s="347">
        <v>4554</v>
      </c>
      <c r="L52" s="347">
        <v>4459</v>
      </c>
      <c r="M52" s="348">
        <v>4175</v>
      </c>
    </row>
    <row r="53" spans="2:13" ht="27.75" customHeight="1" thickBot="1" x14ac:dyDescent="0.2">
      <c r="B53" s="1199" t="s">
        <v>19</v>
      </c>
      <c r="C53" s="1200"/>
      <c r="D53" s="110"/>
      <c r="E53" s="1201" t="s">
        <v>44</v>
      </c>
      <c r="F53" s="1201"/>
      <c r="G53" s="1201"/>
      <c r="H53" s="1202"/>
      <c r="I53" s="349">
        <v>1751</v>
      </c>
      <c r="J53" s="350">
        <v>1835</v>
      </c>
      <c r="K53" s="350">
        <v>1274</v>
      </c>
      <c r="L53" s="350">
        <v>1425</v>
      </c>
      <c r="M53" s="351">
        <v>1613</v>
      </c>
    </row>
    <row r="54" spans="2:13" ht="27.75" customHeight="1" x14ac:dyDescent="0.15">
      <c r="B54" s="111"/>
      <c r="C54" s="112"/>
      <c r="D54" s="112"/>
      <c r="E54" s="113"/>
      <c r="F54" s="113"/>
      <c r="G54" s="113"/>
      <c r="H54" s="113"/>
      <c r="I54" s="114"/>
      <c r="J54" s="114"/>
      <c r="K54" s="114"/>
      <c r="L54" s="114"/>
      <c r="M54" s="114"/>
    </row>
    <row r="55" spans="2:13" x14ac:dyDescent="0.15"/>
  </sheetData>
  <sheetProtection algorithmName="SHA-512" hashValue="BXBJ87IwjnyGyoZ3YHL1GXCJkPgKux9k1Gg4/UlfV3ELV4ToAJAXHvMvXoDpknF9qyfZtImDTfyzR0/BH1mJqg==" saltValue="M7pJf4HJQBIjcM3PqhdRZA=="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W64"/>
  <sheetViews>
    <sheetView showGridLines="0" zoomScale="85" zoomScaleNormal="85" zoomScaleSheetLayoutView="100" workbookViewId="0">
      <selection activeCell="C55" sqref="C55:E55"/>
    </sheetView>
  </sheetViews>
  <sheetFormatPr defaultColWidth="0" defaultRowHeight="13.5" customHeight="1" zeroHeight="1" x14ac:dyDescent="0.15"/>
  <cols>
    <col min="1" max="1" width="8.25" style="1" customWidth="1"/>
    <col min="2" max="2" width="16.375" style="1" customWidth="1"/>
    <col min="3" max="5" width="26.25" style="1" customWidth="1"/>
    <col min="6" max="8" width="24.25" style="1" customWidth="1"/>
    <col min="9" max="14" width="26" style="1" customWidth="1"/>
    <col min="15" max="15" width="6.12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ht="16.5" customHeight="1" x14ac:dyDescent="0.15"/>
    <row r="2" ht="16.5" customHeight="1" x14ac:dyDescent="0.15"/>
    <row r="3" ht="16.5" customHeight="1" x14ac:dyDescent="0.15"/>
    <row r="4" ht="16.5" customHeight="1" x14ac:dyDescent="0.15"/>
    <row r="5" ht="16.5" customHeight="1" x14ac:dyDescent="0.15"/>
    <row r="6" ht="16.5" customHeight="1" x14ac:dyDescent="0.15"/>
    <row r="7" ht="16.5" customHeight="1" x14ac:dyDescent="0.15"/>
    <row r="8" ht="16.5" customHeight="1" x14ac:dyDescent="0.15"/>
    <row r="9" ht="16.5" customHeight="1" x14ac:dyDescent="0.15"/>
    <row r="10" ht="16.5" customHeight="1" x14ac:dyDescent="0.15"/>
    <row r="11" ht="16.5" customHeight="1" x14ac:dyDescent="0.15"/>
    <row r="12" ht="16.5" customHeight="1" x14ac:dyDescent="0.15"/>
    <row r="13" ht="16.5" customHeight="1" x14ac:dyDescent="0.15"/>
    <row r="14" ht="16.5" customHeight="1" x14ac:dyDescent="0.15"/>
    <row r="15" ht="16.5" customHeight="1" x14ac:dyDescent="0.15"/>
    <row r="16" ht="16.5" customHeight="1" x14ac:dyDescent="0.15"/>
    <row r="17" ht="16.5" customHeight="1" x14ac:dyDescent="0.15"/>
    <row r="18" ht="16.5" customHeight="1" x14ac:dyDescent="0.15"/>
    <row r="19" ht="16.5" customHeight="1" x14ac:dyDescent="0.15"/>
    <row r="20" ht="16.5" customHeight="1" x14ac:dyDescent="0.15"/>
    <row r="21" ht="16.5" customHeight="1" x14ac:dyDescent="0.15"/>
    <row r="22" ht="16.5" customHeight="1" x14ac:dyDescent="0.15"/>
    <row r="23" ht="16.5" customHeight="1" x14ac:dyDescent="0.15"/>
    <row r="24" ht="16.5" customHeight="1" x14ac:dyDescent="0.15"/>
    <row r="25" ht="16.5" customHeight="1" x14ac:dyDescent="0.15"/>
    <row r="26" ht="16.5" customHeight="1" x14ac:dyDescent="0.15"/>
    <row r="27" ht="16.5" customHeight="1" x14ac:dyDescent="0.15"/>
    <row r="28" ht="16.5" customHeight="1" x14ac:dyDescent="0.15"/>
    <row r="29" ht="16.5" customHeight="1" x14ac:dyDescent="0.15"/>
    <row r="30" ht="16.5" customHeight="1" x14ac:dyDescent="0.15"/>
    <row r="31" ht="16.5" customHeight="1" x14ac:dyDescent="0.15"/>
    <row r="32" ht="16.5" customHeight="1" x14ac:dyDescent="0.15"/>
    <row r="33" ht="16.5" customHeight="1" x14ac:dyDescent="0.15"/>
    <row r="34" ht="16.5" customHeight="1" x14ac:dyDescent="0.15"/>
    <row r="35" ht="16.5" customHeight="1" x14ac:dyDescent="0.15"/>
    <row r="36" ht="16.5" customHeight="1" x14ac:dyDescent="0.15"/>
    <row r="37" ht="16.5" customHeight="1" x14ac:dyDescent="0.15"/>
    <row r="38" ht="16.5" customHeight="1" x14ac:dyDescent="0.15"/>
    <row r="39" ht="16.5" customHeight="1" x14ac:dyDescent="0.15"/>
    <row r="40" ht="16.5" customHeight="1" x14ac:dyDescent="0.15"/>
    <row r="41" ht="16.5" customHeight="1" x14ac:dyDescent="0.15"/>
    <row r="42" ht="16.5" customHeight="1" x14ac:dyDescent="0.15"/>
    <row r="43" ht="16.5" customHeight="1" x14ac:dyDescent="0.15"/>
    <row r="44" ht="16.5" customHeight="1" x14ac:dyDescent="0.15"/>
    <row r="45" ht="16.5" customHeight="1" x14ac:dyDescent="0.15"/>
    <row r="46" ht="16.5" customHeight="1" x14ac:dyDescent="0.15"/>
    <row r="47" ht="16.5" customHeight="1" x14ac:dyDescent="0.15"/>
    <row r="48" ht="16.5" customHeight="1" x14ac:dyDescent="0.15"/>
    <row r="49" spans="2:8" ht="20.25" customHeight="1" x14ac:dyDescent="0.15"/>
    <row r="50" spans="2:8" ht="16.5" customHeight="1" x14ac:dyDescent="0.15"/>
    <row r="51" spans="2:8" ht="29.25" customHeight="1" x14ac:dyDescent="0.15"/>
    <row r="52" spans="2:8" ht="29.25" customHeight="1" x14ac:dyDescent="0.15"/>
    <row r="53" spans="2:8" ht="52.5" customHeight="1" thickBot="1" x14ac:dyDescent="0.25">
      <c r="B53" s="2"/>
      <c r="C53" s="2"/>
      <c r="D53" s="2"/>
      <c r="E53" s="2"/>
      <c r="F53" s="2"/>
      <c r="G53" s="2"/>
      <c r="H53" s="115" t="s">
        <v>45</v>
      </c>
    </row>
    <row r="54" spans="2:8" ht="29.25" customHeight="1" thickBot="1" x14ac:dyDescent="0.25">
      <c r="B54" s="116" t="s">
        <v>1</v>
      </c>
      <c r="C54" s="117"/>
      <c r="D54" s="117"/>
      <c r="E54" s="118" t="s">
        <v>2</v>
      </c>
      <c r="F54" s="119" t="s">
        <v>530</v>
      </c>
      <c r="G54" s="119" t="s">
        <v>531</v>
      </c>
      <c r="H54" s="120" t="s">
        <v>532</v>
      </c>
    </row>
    <row r="55" spans="2:8" ht="52.5" customHeight="1" x14ac:dyDescent="0.15">
      <c r="B55" s="121"/>
      <c r="C55" s="1211" t="s">
        <v>46</v>
      </c>
      <c r="D55" s="1211"/>
      <c r="E55" s="1212"/>
      <c r="F55" s="352">
        <v>2381</v>
      </c>
      <c r="G55" s="352">
        <v>2201</v>
      </c>
      <c r="H55" s="353">
        <v>2101</v>
      </c>
    </row>
    <row r="56" spans="2:8" ht="52.5" customHeight="1" x14ac:dyDescent="0.15">
      <c r="B56" s="122"/>
      <c r="C56" s="1213" t="s">
        <v>47</v>
      </c>
      <c r="D56" s="1213"/>
      <c r="E56" s="1214"/>
      <c r="F56" s="354">
        <v>40</v>
      </c>
      <c r="G56" s="354">
        <v>54</v>
      </c>
      <c r="H56" s="355">
        <v>72</v>
      </c>
    </row>
    <row r="57" spans="2:8" ht="53.25" customHeight="1" x14ac:dyDescent="0.15">
      <c r="B57" s="122"/>
      <c r="C57" s="1215" t="s">
        <v>48</v>
      </c>
      <c r="D57" s="1215"/>
      <c r="E57" s="1216"/>
      <c r="F57" s="356">
        <v>211</v>
      </c>
      <c r="G57" s="356">
        <v>291</v>
      </c>
      <c r="H57" s="357">
        <v>338</v>
      </c>
    </row>
    <row r="58" spans="2:8" ht="45.75" customHeight="1" x14ac:dyDescent="0.15">
      <c r="B58" s="123"/>
      <c r="C58" s="1203" t="s">
        <v>557</v>
      </c>
      <c r="D58" s="1204"/>
      <c r="E58" s="1205"/>
      <c r="F58" s="358">
        <v>102</v>
      </c>
      <c r="G58" s="358">
        <v>180</v>
      </c>
      <c r="H58" s="359">
        <v>221</v>
      </c>
    </row>
    <row r="59" spans="2:8" ht="45.75" customHeight="1" x14ac:dyDescent="0.15">
      <c r="B59" s="123"/>
      <c r="C59" s="1203" t="s">
        <v>558</v>
      </c>
      <c r="D59" s="1204"/>
      <c r="E59" s="1205"/>
      <c r="F59" s="358">
        <v>32</v>
      </c>
      <c r="G59" s="358">
        <v>32</v>
      </c>
      <c r="H59" s="359">
        <v>32</v>
      </c>
    </row>
    <row r="60" spans="2:8" ht="45.75" customHeight="1" x14ac:dyDescent="0.15">
      <c r="B60" s="123"/>
      <c r="C60" s="1203" t="s">
        <v>559</v>
      </c>
      <c r="D60" s="1204"/>
      <c r="E60" s="1205"/>
      <c r="F60" s="358">
        <v>16</v>
      </c>
      <c r="G60" s="358">
        <v>27</v>
      </c>
      <c r="H60" s="359">
        <v>31</v>
      </c>
    </row>
    <row r="61" spans="2:8" ht="45.75" customHeight="1" x14ac:dyDescent="0.15">
      <c r="B61" s="123"/>
      <c r="C61" s="1203" t="s">
        <v>561</v>
      </c>
      <c r="D61" s="1204"/>
      <c r="E61" s="1205"/>
      <c r="F61" s="358">
        <v>15</v>
      </c>
      <c r="G61" s="358">
        <v>14</v>
      </c>
      <c r="H61" s="359">
        <v>17</v>
      </c>
    </row>
    <row r="62" spans="2:8" ht="45.75" customHeight="1" thickBot="1" x14ac:dyDescent="0.2">
      <c r="B62" s="124"/>
      <c r="C62" s="1206" t="s">
        <v>560</v>
      </c>
      <c r="D62" s="1207"/>
      <c r="E62" s="1208"/>
      <c r="F62" s="360">
        <v>24</v>
      </c>
      <c r="G62" s="360">
        <v>18</v>
      </c>
      <c r="H62" s="361">
        <v>12</v>
      </c>
    </row>
    <row r="63" spans="2:8" ht="52.5" customHeight="1" thickBot="1" x14ac:dyDescent="0.2">
      <c r="B63" s="125"/>
      <c r="C63" s="1209" t="s">
        <v>49</v>
      </c>
      <c r="D63" s="1209"/>
      <c r="E63" s="1210"/>
      <c r="F63" s="362">
        <v>2632</v>
      </c>
      <c r="G63" s="362">
        <v>2546</v>
      </c>
      <c r="H63" s="363">
        <v>2511</v>
      </c>
    </row>
    <row r="64" spans="2:8" x14ac:dyDescent="0.15"/>
  </sheetData>
  <sheetProtection algorithmName="SHA-512" hashValue="7/At4Pv9t0/0hU90qQKOvKGSqt3hcn/TXXXB0TwUKUfOF43Pp8F0dNM47Rom2/mEUoisoK9KzMwQ4f/dnZl0oQ==" saltValue="fEmTy8hrQPTGED0+nb/sPQ=="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DataSheet"/>
  <dimension ref="A1:P74"/>
  <sheetViews>
    <sheetView workbookViewId="0"/>
  </sheetViews>
  <sheetFormatPr defaultColWidth="11.125" defaultRowHeight="13.5" x14ac:dyDescent="0.15"/>
  <cols>
    <col min="1" max="1" width="45.875" style="132" customWidth="1"/>
    <col min="2" max="8" width="13.375" style="132" customWidth="1"/>
    <col min="9" max="16384" width="11.125" style="132"/>
  </cols>
  <sheetData>
    <row r="1" spans="1:8" x14ac:dyDescent="0.15">
      <c r="A1" s="126"/>
      <c r="B1" s="127"/>
      <c r="C1" s="128"/>
      <c r="D1" s="129"/>
      <c r="E1" s="130"/>
      <c r="F1" s="130"/>
      <c r="G1" s="130"/>
      <c r="H1" s="131"/>
    </row>
    <row r="2" spans="1:8" x14ac:dyDescent="0.15">
      <c r="A2" s="133"/>
      <c r="B2" s="134"/>
      <c r="C2" s="135"/>
      <c r="D2" s="136" t="s">
        <v>50</v>
      </c>
      <c r="E2" s="137"/>
      <c r="F2" s="138" t="s">
        <v>527</v>
      </c>
      <c r="G2" s="139"/>
      <c r="H2" s="140"/>
    </row>
    <row r="3" spans="1:8" x14ac:dyDescent="0.15">
      <c r="A3" s="136" t="s">
        <v>520</v>
      </c>
      <c r="B3" s="141"/>
      <c r="C3" s="142"/>
      <c r="D3" s="143">
        <v>64660</v>
      </c>
      <c r="E3" s="144"/>
      <c r="F3" s="145">
        <v>125391</v>
      </c>
      <c r="G3" s="146"/>
      <c r="H3" s="147"/>
    </row>
    <row r="4" spans="1:8" x14ac:dyDescent="0.15">
      <c r="A4" s="148"/>
      <c r="B4" s="149"/>
      <c r="C4" s="150"/>
      <c r="D4" s="151">
        <v>14876</v>
      </c>
      <c r="E4" s="152"/>
      <c r="F4" s="153">
        <v>68516</v>
      </c>
      <c r="G4" s="154"/>
      <c r="H4" s="155"/>
    </row>
    <row r="5" spans="1:8" x14ac:dyDescent="0.15">
      <c r="A5" s="136" t="s">
        <v>522</v>
      </c>
      <c r="B5" s="141"/>
      <c r="C5" s="142"/>
      <c r="D5" s="143">
        <v>64823</v>
      </c>
      <c r="E5" s="144"/>
      <c r="F5" s="145">
        <v>138402</v>
      </c>
      <c r="G5" s="146"/>
      <c r="H5" s="147"/>
    </row>
    <row r="6" spans="1:8" x14ac:dyDescent="0.15">
      <c r="A6" s="148"/>
      <c r="B6" s="149"/>
      <c r="C6" s="150"/>
      <c r="D6" s="151">
        <v>39451</v>
      </c>
      <c r="E6" s="152"/>
      <c r="F6" s="153">
        <v>70652</v>
      </c>
      <c r="G6" s="154"/>
      <c r="H6" s="155"/>
    </row>
    <row r="7" spans="1:8" x14ac:dyDescent="0.15">
      <c r="A7" s="136" t="s">
        <v>523</v>
      </c>
      <c r="B7" s="141"/>
      <c r="C7" s="142"/>
      <c r="D7" s="143">
        <v>62258</v>
      </c>
      <c r="E7" s="144"/>
      <c r="F7" s="145">
        <v>146367</v>
      </c>
      <c r="G7" s="146"/>
      <c r="H7" s="147"/>
    </row>
    <row r="8" spans="1:8" x14ac:dyDescent="0.15">
      <c r="A8" s="148"/>
      <c r="B8" s="149"/>
      <c r="C8" s="150"/>
      <c r="D8" s="151">
        <v>16035</v>
      </c>
      <c r="E8" s="152"/>
      <c r="F8" s="153">
        <v>79441</v>
      </c>
      <c r="G8" s="154"/>
      <c r="H8" s="155"/>
    </row>
    <row r="9" spans="1:8" x14ac:dyDescent="0.15">
      <c r="A9" s="136" t="s">
        <v>524</v>
      </c>
      <c r="B9" s="141"/>
      <c r="C9" s="142"/>
      <c r="D9" s="143">
        <v>130418</v>
      </c>
      <c r="E9" s="144"/>
      <c r="F9" s="145">
        <v>165181</v>
      </c>
      <c r="G9" s="146"/>
      <c r="H9" s="147"/>
    </row>
    <row r="10" spans="1:8" x14ac:dyDescent="0.15">
      <c r="A10" s="148"/>
      <c r="B10" s="149"/>
      <c r="C10" s="150"/>
      <c r="D10" s="151">
        <v>31934</v>
      </c>
      <c r="E10" s="152"/>
      <c r="F10" s="153">
        <v>82246</v>
      </c>
      <c r="G10" s="154"/>
      <c r="H10" s="155"/>
    </row>
    <row r="11" spans="1:8" x14ac:dyDescent="0.15">
      <c r="A11" s="136" t="s">
        <v>525</v>
      </c>
      <c r="B11" s="141"/>
      <c r="C11" s="142"/>
      <c r="D11" s="143">
        <v>124940</v>
      </c>
      <c r="E11" s="144"/>
      <c r="F11" s="145">
        <v>166234</v>
      </c>
      <c r="G11" s="146"/>
      <c r="H11" s="147"/>
    </row>
    <row r="12" spans="1:8" x14ac:dyDescent="0.15">
      <c r="A12" s="148"/>
      <c r="B12" s="149"/>
      <c r="C12" s="156"/>
      <c r="D12" s="151">
        <v>35756</v>
      </c>
      <c r="E12" s="152"/>
      <c r="F12" s="153">
        <v>89789</v>
      </c>
      <c r="G12" s="154"/>
      <c r="H12" s="155"/>
    </row>
    <row r="13" spans="1:8" x14ac:dyDescent="0.15">
      <c r="A13" s="136"/>
      <c r="B13" s="141"/>
      <c r="C13" s="157"/>
      <c r="D13" s="158">
        <v>89420</v>
      </c>
      <c r="E13" s="159"/>
      <c r="F13" s="160">
        <v>148315</v>
      </c>
      <c r="G13" s="161"/>
      <c r="H13" s="147"/>
    </row>
    <row r="14" spans="1:8" x14ac:dyDescent="0.15">
      <c r="A14" s="148"/>
      <c r="B14" s="149"/>
      <c r="C14" s="150"/>
      <c r="D14" s="151">
        <v>27610</v>
      </c>
      <c r="E14" s="152"/>
      <c r="F14" s="153">
        <v>78129</v>
      </c>
      <c r="G14" s="154"/>
      <c r="H14" s="155"/>
    </row>
    <row r="17" spans="1:11" x14ac:dyDescent="0.15">
      <c r="A17" s="132" t="s">
        <v>51</v>
      </c>
    </row>
    <row r="18" spans="1:11" x14ac:dyDescent="0.15">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15">
      <c r="A19" s="162" t="s">
        <v>52</v>
      </c>
      <c r="B19" s="162">
        <f>ROUND(VALUE(SUBSTITUTE(実質収支比率等に係る経年分析!F$48,"▲","-")),2)</f>
        <v>5.15</v>
      </c>
      <c r="C19" s="162">
        <f>ROUND(VALUE(SUBSTITUTE(実質収支比率等に係る経年分析!G$48,"▲","-")),2)</f>
        <v>4.7300000000000004</v>
      </c>
      <c r="D19" s="162">
        <f>ROUND(VALUE(SUBSTITUTE(実質収支比率等に係る経年分析!H$48,"▲","-")),2)</f>
        <v>6.63</v>
      </c>
      <c r="E19" s="162">
        <f>ROUND(VALUE(SUBSTITUTE(実質収支比率等に係る経年分析!I$48,"▲","-")),2)</f>
        <v>5.2</v>
      </c>
      <c r="F19" s="162">
        <f>ROUND(VALUE(SUBSTITUTE(実質収支比率等に係る経年分析!J$48,"▲","-")),2)</f>
        <v>7.78</v>
      </c>
    </row>
    <row r="20" spans="1:11" x14ac:dyDescent="0.15">
      <c r="A20" s="162" t="s">
        <v>53</v>
      </c>
      <c r="B20" s="162">
        <f>ROUND(VALUE(SUBSTITUTE(実質収支比率等に係る経年分析!F$47,"▲","-")),2)</f>
        <v>64.78</v>
      </c>
      <c r="C20" s="162">
        <f>ROUND(VALUE(SUBSTITUTE(実質収支比率等に係る経年分析!G$47,"▲","-")),2)</f>
        <v>62.8</v>
      </c>
      <c r="D20" s="162">
        <f>ROUND(VALUE(SUBSTITUTE(実質収支比率等に係る経年分析!H$47,"▲","-")),2)</f>
        <v>65.27</v>
      </c>
      <c r="E20" s="162">
        <f>ROUND(VALUE(SUBSTITUTE(実質収支比率等に係る経年分析!I$47,"▲","-")),2)</f>
        <v>61.23</v>
      </c>
      <c r="F20" s="162">
        <f>ROUND(VALUE(SUBSTITUTE(実質収支比率等に係る経年分析!J$47,"▲","-")),2)</f>
        <v>56.9</v>
      </c>
    </row>
    <row r="21" spans="1:11" x14ac:dyDescent="0.15">
      <c r="A21" s="162" t="s">
        <v>54</v>
      </c>
      <c r="B21" s="162">
        <f>IF(ISNUMBER(VALUE(SUBSTITUTE(実質収支比率等に係る経年分析!F$49,"▲","-"))),ROUND(VALUE(SUBSTITUTE(実質収支比率等に係る経年分析!F$49,"▲","-")),2),NA())</f>
        <v>-3.12</v>
      </c>
      <c r="C21" s="162">
        <f>IF(ISNUMBER(VALUE(SUBSTITUTE(実質収支比率等に係る経年分析!G$49,"▲","-"))),ROUND(VALUE(SUBSTITUTE(実質収支比率等に係る経年分析!G$49,"▲","-")),2),NA())</f>
        <v>-0.06</v>
      </c>
      <c r="D21" s="162">
        <f>IF(ISNUMBER(VALUE(SUBSTITUTE(実質収支比率等に係る経年分析!H$49,"▲","-"))),ROUND(VALUE(SUBSTITUTE(実質収支比率等に係る経年分析!H$49,"▲","-")),2),NA())</f>
        <v>1.01</v>
      </c>
      <c r="E21" s="162">
        <f>IF(ISNUMBER(VALUE(SUBSTITUTE(実質収支比率等に係る経年分析!I$49,"▲","-"))),ROUND(VALUE(SUBSTITUTE(実質収支比率等に係る経年分析!I$49,"▲","-")),2),NA())</f>
        <v>-10.15</v>
      </c>
      <c r="F21" s="162">
        <f>IF(ISNUMBER(VALUE(SUBSTITUTE(実質収支比率等に係る経年分析!J$49,"▲","-"))),ROUND(VALUE(SUBSTITUTE(実質収支比率等に係る経年分析!J$49,"▲","-")),2),NA())</f>
        <v>-2.69</v>
      </c>
    </row>
    <row r="24" spans="1:11" x14ac:dyDescent="0.15">
      <c r="A24" s="132" t="s">
        <v>55</v>
      </c>
    </row>
    <row r="25" spans="1:11" x14ac:dyDescent="0.15">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15">
      <c r="A26" s="163"/>
      <c r="B26" s="163" t="s">
        <v>56</v>
      </c>
      <c r="C26" s="163" t="s">
        <v>57</v>
      </c>
      <c r="D26" s="163" t="s">
        <v>56</v>
      </c>
      <c r="E26" s="163" t="s">
        <v>57</v>
      </c>
      <c r="F26" s="163" t="s">
        <v>56</v>
      </c>
      <c r="G26" s="163" t="s">
        <v>57</v>
      </c>
      <c r="H26" s="163" t="s">
        <v>56</v>
      </c>
      <c r="I26" s="163" t="s">
        <v>57</v>
      </c>
      <c r="J26" s="163" t="s">
        <v>56</v>
      </c>
      <c r="K26" s="163" t="s">
        <v>57</v>
      </c>
    </row>
    <row r="27" spans="1:11" x14ac:dyDescent="0.15">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#N/A</v>
      </c>
      <c r="C27" s="163">
        <f>IF(ROUND(VALUE(SUBSTITUTE(連結実質赤字比率に係る赤字・黒字の構成分析!F$43,"▲", "-")), 2) &gt;= 0, ABS(ROUND(VALUE(SUBSTITUTE(連結実質赤字比率に係る赤字・黒字の構成分析!F$43,"▲", "-")), 2)), NA())</f>
        <v>0</v>
      </c>
      <c r="D27" s="163" t="e">
        <f>IF(ROUND(VALUE(SUBSTITUTE(連結実質赤字比率に係る赤字・黒字の構成分析!G$43,"▲", "-")), 2) &lt; 0, ABS(ROUND(VALUE(SUBSTITUTE(連結実質赤字比率に係る赤字・黒字の構成分析!G$43,"▲", "-")), 2)), NA())</f>
        <v>#N/A</v>
      </c>
      <c r="E27" s="163">
        <f>IF(ROUND(VALUE(SUBSTITUTE(連結実質赤字比率に係る赤字・黒字の構成分析!G$43,"▲", "-")), 2) &gt;= 0, ABS(ROUND(VALUE(SUBSTITUTE(連結実質赤字比率に係る赤字・黒字の構成分析!G$43,"▲", "-")), 2)), NA())</f>
        <v>0.01</v>
      </c>
      <c r="F27" s="163" t="e">
        <f>IF(ROUND(VALUE(SUBSTITUTE(連結実質赤字比率に係る赤字・黒字の構成分析!H$43,"▲", "-")), 2) &lt; 0, ABS(ROUND(VALUE(SUBSTITUTE(連結実質赤字比率に係る赤字・黒字の構成分析!H$43,"▲", "-")), 2)), NA())</f>
        <v>#N/A</v>
      </c>
      <c r="G27" s="163">
        <f>IF(ROUND(VALUE(SUBSTITUTE(連結実質赤字比率に係る赤字・黒字の構成分析!H$43,"▲", "-")), 2) &gt;= 0, ABS(ROUND(VALUE(SUBSTITUTE(連結実質赤字比率に係る赤字・黒字の構成分析!H$43,"▲", "-")), 2)), NA())</f>
        <v>0</v>
      </c>
      <c r="H27" s="163" t="e">
        <f>IF(ROUND(VALUE(SUBSTITUTE(連結実質赤字比率に係る赤字・黒字の構成分析!I$43,"▲", "-")), 2) &lt; 0, ABS(ROUND(VALUE(SUBSTITUTE(連結実質赤字比率に係る赤字・黒字の構成分析!I$43,"▲", "-")), 2)), NA())</f>
        <v>#N/A</v>
      </c>
      <c r="I27" s="163">
        <f>IF(ROUND(VALUE(SUBSTITUTE(連結実質赤字比率に係る赤字・黒字の構成分析!I$43,"▲", "-")), 2) &gt;= 0, ABS(ROUND(VALUE(SUBSTITUTE(連結実質赤字比率に係る赤字・黒字の構成分析!I$43,"▲", "-")), 2)), NA())</f>
        <v>4.57</v>
      </c>
      <c r="J27" s="163" t="e">
        <f>IF(ROUND(VALUE(SUBSTITUTE(連結実質赤字比率に係る赤字・黒字の構成分析!J$43,"▲", "-")), 2) &lt; 0, ABS(ROUND(VALUE(SUBSTITUTE(連結実質赤字比率に係る赤字・黒字の構成分析!J$43,"▲", "-")), 2)), NA())</f>
        <v>#N/A</v>
      </c>
      <c r="K27" s="163">
        <f>IF(ROUND(VALUE(SUBSTITUTE(連結実質赤字比率に係る赤字・黒字の構成分析!J$43,"▲", "-")), 2) &gt;= 0, ABS(ROUND(VALUE(SUBSTITUTE(連結実質赤字比率に係る赤字・黒字の構成分析!J$43,"▲", "-")), 2)), NA())</f>
        <v>0</v>
      </c>
    </row>
    <row r="28" spans="1:11" x14ac:dyDescent="0.15">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15">
      <c r="A29" s="163" t="str">
        <f>IF(連結実質赤字比率に係る赤字・黒字の構成分析!C$41="",NA(),連結実質赤字比率に係る赤字・黒字の構成分析!C$41)</f>
        <v>介護サービス事業会計</v>
      </c>
      <c r="B29" s="163" t="e">
        <f>IF(ROUND(VALUE(SUBSTITUTE(連結実質赤字比率に係る赤字・黒字の構成分析!F$41,"▲", "-")), 2) &lt; 0, ABS(ROUND(VALUE(SUBSTITUTE(連結実質赤字比率に係る赤字・黒字の構成分析!F$41,"▲", "-")), 2)), NA())</f>
        <v>#N/A</v>
      </c>
      <c r="C29" s="163">
        <f>IF(ROUND(VALUE(SUBSTITUTE(連結実質赤字比率に係る赤字・黒字の構成分析!F$41,"▲", "-")), 2) &gt;= 0, ABS(ROUND(VALUE(SUBSTITUTE(連結実質赤字比率に係る赤字・黒字の構成分析!F$41,"▲", "-")), 2)), NA())</f>
        <v>0</v>
      </c>
      <c r="D29" s="163" t="e">
        <f>IF(ROUND(VALUE(SUBSTITUTE(連結実質赤字比率に係る赤字・黒字の構成分析!G$41,"▲", "-")), 2) &lt; 0, ABS(ROUND(VALUE(SUBSTITUTE(連結実質赤字比率に係る赤字・黒字の構成分析!G$41,"▲", "-")), 2)), NA())</f>
        <v>#N/A</v>
      </c>
      <c r="E29" s="163">
        <f>IF(ROUND(VALUE(SUBSTITUTE(連結実質赤字比率に係る赤字・黒字の構成分析!G$41,"▲", "-")), 2) &gt;= 0, ABS(ROUND(VALUE(SUBSTITUTE(連結実質赤字比率に係る赤字・黒字の構成分析!G$41,"▲", "-")), 2)), NA())</f>
        <v>0</v>
      </c>
      <c r="F29" s="163" t="e">
        <f>IF(ROUND(VALUE(SUBSTITUTE(連結実質赤字比率に係る赤字・黒字の構成分析!H$41,"▲", "-")), 2) &lt; 0, ABS(ROUND(VALUE(SUBSTITUTE(連結実質赤字比率に係る赤字・黒字の構成分析!H$41,"▲", "-")), 2)), NA())</f>
        <v>#N/A</v>
      </c>
      <c r="G29" s="163">
        <f>IF(ROUND(VALUE(SUBSTITUTE(連結実質赤字比率に係る赤字・黒字の構成分析!H$41,"▲", "-")), 2) &gt;= 0, ABS(ROUND(VALUE(SUBSTITUTE(連結実質赤字比率に係る赤字・黒字の構成分析!H$41,"▲", "-")), 2)), NA())</f>
        <v>0</v>
      </c>
      <c r="H29" s="163" t="e">
        <f>IF(ROUND(VALUE(SUBSTITUTE(連結実質赤字比率に係る赤字・黒字の構成分析!I$41,"▲", "-")), 2) &lt; 0, ABS(ROUND(VALUE(SUBSTITUTE(連結実質赤字比率に係る赤字・黒字の構成分析!I$41,"▲", "-")), 2)), NA())</f>
        <v>#N/A</v>
      </c>
      <c r="I29" s="163">
        <f>IF(ROUND(VALUE(SUBSTITUTE(連結実質赤字比率に係る赤字・黒字の構成分析!I$41,"▲", "-")), 2) &gt;= 0, ABS(ROUND(VALUE(SUBSTITUTE(連結実質赤字比率に係る赤字・黒字の構成分析!I$41,"▲", "-")), 2)), NA())</f>
        <v>0</v>
      </c>
      <c r="J29" s="163" t="e">
        <f>IF(ROUND(VALUE(SUBSTITUTE(連結実質赤字比率に係る赤字・黒字の構成分析!J$41,"▲", "-")), 2) &lt; 0, ABS(ROUND(VALUE(SUBSTITUTE(連結実質赤字比率に係る赤字・黒字の構成分析!J$41,"▲", "-")), 2)), NA())</f>
        <v>#N/A</v>
      </c>
      <c r="K29" s="163">
        <f>IF(ROUND(VALUE(SUBSTITUTE(連結実質赤字比率に係る赤字・黒字の構成分析!J$41,"▲", "-")), 2) &gt;= 0, ABS(ROUND(VALUE(SUBSTITUTE(連結実質赤字比率に係る赤字・黒字の構成分析!J$41,"▲", "-")), 2)), NA())</f>
        <v>0</v>
      </c>
    </row>
    <row r="30" spans="1:11" x14ac:dyDescent="0.15">
      <c r="A30" s="163" t="str">
        <f>IF(連結実質赤字比率に係る赤字・黒字の構成分析!C$40="",NA(),連結実質赤字比率に係る赤字・黒字の構成分析!C$40)</f>
        <v>奨学金会計</v>
      </c>
      <c r="B30" s="163" t="e">
        <f>IF(ROUND(VALUE(SUBSTITUTE(連結実質赤字比率に係る赤字・黒字の構成分析!F$40,"▲", "-")), 2) &lt; 0, ABS(ROUND(VALUE(SUBSTITUTE(連結実質赤字比率に係る赤字・黒字の構成分析!F$40,"▲", "-")), 2)), NA())</f>
        <v>#N/A</v>
      </c>
      <c r="C30" s="163">
        <f>IF(ROUND(VALUE(SUBSTITUTE(連結実質赤字比率に係る赤字・黒字の構成分析!F$40,"▲", "-")), 2) &gt;= 0, ABS(ROUND(VALUE(SUBSTITUTE(連結実質赤字比率に係る赤字・黒字の構成分析!F$40,"▲", "-")), 2)), NA())</f>
        <v>0</v>
      </c>
      <c r="D30" s="163" t="e">
        <f>IF(ROUND(VALUE(SUBSTITUTE(連結実質赤字比率に係る赤字・黒字の構成分析!G$40,"▲", "-")), 2) &lt; 0, ABS(ROUND(VALUE(SUBSTITUTE(連結実質赤字比率に係る赤字・黒字の構成分析!G$40,"▲", "-")), 2)), NA())</f>
        <v>#N/A</v>
      </c>
      <c r="E30" s="163">
        <f>IF(ROUND(VALUE(SUBSTITUTE(連結実質赤字比率に係る赤字・黒字の構成分析!G$40,"▲", "-")), 2) &gt;= 0, ABS(ROUND(VALUE(SUBSTITUTE(連結実質赤字比率に係る赤字・黒字の構成分析!G$40,"▲", "-")), 2)), NA())</f>
        <v>0</v>
      </c>
      <c r="F30" s="163" t="e">
        <f>IF(ROUND(VALUE(SUBSTITUTE(連結実質赤字比率に係る赤字・黒字の構成分析!H$40,"▲", "-")), 2) &lt; 0, ABS(ROUND(VALUE(SUBSTITUTE(連結実質赤字比率に係る赤字・黒字の構成分析!H$40,"▲", "-")), 2)), NA())</f>
        <v>#N/A</v>
      </c>
      <c r="G30" s="163">
        <f>IF(ROUND(VALUE(SUBSTITUTE(連結実質赤字比率に係る赤字・黒字の構成分析!H$40,"▲", "-")), 2) &gt;= 0, ABS(ROUND(VALUE(SUBSTITUTE(連結実質赤字比率に係る赤字・黒字の構成分析!H$40,"▲", "-")), 2)), NA())</f>
        <v>0</v>
      </c>
      <c r="H30" s="163" t="e">
        <f>IF(ROUND(VALUE(SUBSTITUTE(連結実質赤字比率に係る赤字・黒字の構成分析!I$40,"▲", "-")), 2) &lt; 0, ABS(ROUND(VALUE(SUBSTITUTE(連結実質赤字比率に係る赤字・黒字の構成分析!I$40,"▲", "-")), 2)), NA())</f>
        <v>#N/A</v>
      </c>
      <c r="I30" s="163">
        <f>IF(ROUND(VALUE(SUBSTITUTE(連結実質赤字比率に係る赤字・黒字の構成分析!I$40,"▲", "-")), 2) &gt;= 0, ABS(ROUND(VALUE(SUBSTITUTE(連結実質赤字比率に係る赤字・黒字の構成分析!I$40,"▲", "-")), 2)), NA())</f>
        <v>0</v>
      </c>
      <c r="J30" s="163" t="e">
        <f>IF(ROUND(VALUE(SUBSTITUTE(連結実質赤字比率に係る赤字・黒字の構成分析!J$40,"▲", "-")), 2) &lt; 0, ABS(ROUND(VALUE(SUBSTITUTE(連結実質赤字比率に係る赤字・黒字の構成分析!J$40,"▲", "-")), 2)), NA())</f>
        <v>#N/A</v>
      </c>
      <c r="K30" s="163">
        <f>IF(ROUND(VALUE(SUBSTITUTE(連結実質赤字比率に係る赤字・黒字の構成分析!J$40,"▲", "-")), 2) &gt;= 0, ABS(ROUND(VALUE(SUBSTITUTE(連結実質赤字比率に係る赤字・黒字の構成分析!J$40,"▲", "-")), 2)), NA())</f>
        <v>0</v>
      </c>
    </row>
    <row r="31" spans="1:11" x14ac:dyDescent="0.15">
      <c r="A31" s="163" t="str">
        <f>IF(連結実質赤字比率に係る赤字・黒字の構成分析!C$39="",NA(),連結実質赤字比率に係る赤字・黒字の構成分析!C$39)</f>
        <v>後期高齢者医療事業会計</v>
      </c>
      <c r="B31" s="163" t="e">
        <f>IF(ROUND(VALUE(SUBSTITUTE(連結実質赤字比率に係る赤字・黒字の構成分析!F$39,"▲", "-")), 2) &lt; 0, ABS(ROUND(VALUE(SUBSTITUTE(連結実質赤字比率に係る赤字・黒字の構成分析!F$39,"▲", "-")), 2)), NA())</f>
        <v>#N/A</v>
      </c>
      <c r="C31" s="163">
        <f>IF(ROUND(VALUE(SUBSTITUTE(連結実質赤字比率に係る赤字・黒字の構成分析!F$39,"▲", "-")), 2) &gt;= 0, ABS(ROUND(VALUE(SUBSTITUTE(連結実質赤字比率に係る赤字・黒字の構成分析!F$39,"▲", "-")), 2)), NA())</f>
        <v>0.01</v>
      </c>
      <c r="D31" s="163" t="e">
        <f>IF(ROUND(VALUE(SUBSTITUTE(連結実質赤字比率に係る赤字・黒字の構成分析!G$39,"▲", "-")), 2) &lt; 0, ABS(ROUND(VALUE(SUBSTITUTE(連結実質赤字比率に係る赤字・黒字の構成分析!G$39,"▲", "-")), 2)), NA())</f>
        <v>#N/A</v>
      </c>
      <c r="E31" s="163">
        <f>IF(ROUND(VALUE(SUBSTITUTE(連結実質赤字比率に係る赤字・黒字の構成分析!G$39,"▲", "-")), 2) &gt;= 0, ABS(ROUND(VALUE(SUBSTITUTE(連結実質赤字比率に係る赤字・黒字の構成分析!G$39,"▲", "-")), 2)), NA())</f>
        <v>0.02</v>
      </c>
      <c r="F31" s="163" t="e">
        <f>IF(ROUND(VALUE(SUBSTITUTE(連結実質赤字比率に係る赤字・黒字の構成分析!H$39,"▲", "-")), 2) &lt; 0, ABS(ROUND(VALUE(SUBSTITUTE(連結実質赤字比率に係る赤字・黒字の構成分析!H$39,"▲", "-")), 2)), NA())</f>
        <v>#N/A</v>
      </c>
      <c r="G31" s="163">
        <f>IF(ROUND(VALUE(SUBSTITUTE(連結実質赤字比率に係る赤字・黒字の構成分析!H$39,"▲", "-")), 2) &gt;= 0, ABS(ROUND(VALUE(SUBSTITUTE(連結実質赤字比率に係る赤字・黒字の構成分析!H$39,"▲", "-")), 2)), NA())</f>
        <v>0.03</v>
      </c>
      <c r="H31" s="163" t="e">
        <f>IF(ROUND(VALUE(SUBSTITUTE(連結実質赤字比率に係る赤字・黒字の構成分析!I$39,"▲", "-")), 2) &lt; 0, ABS(ROUND(VALUE(SUBSTITUTE(連結実質赤字比率に係る赤字・黒字の構成分析!I$39,"▲", "-")), 2)), NA())</f>
        <v>#N/A</v>
      </c>
      <c r="I31" s="163">
        <f>IF(ROUND(VALUE(SUBSTITUTE(連結実質赤字比率に係る赤字・黒字の構成分析!I$39,"▲", "-")), 2) &gt;= 0, ABS(ROUND(VALUE(SUBSTITUTE(連結実質赤字比率に係る赤字・黒字の構成分析!I$39,"▲", "-")), 2)), NA())</f>
        <v>0</v>
      </c>
      <c r="J31" s="163" t="e">
        <f>IF(ROUND(VALUE(SUBSTITUTE(連結実質赤字比率に係る赤字・黒字の構成分析!J$39,"▲", "-")), 2) &lt; 0, ABS(ROUND(VALUE(SUBSTITUTE(連結実質赤字比率に係る赤字・黒字の構成分析!J$39,"▲", "-")), 2)), NA())</f>
        <v>#N/A</v>
      </c>
      <c r="K31" s="163">
        <f>IF(ROUND(VALUE(SUBSTITUTE(連結実質赤字比率に係る赤字・黒字の構成分析!J$39,"▲", "-")), 2) &gt;= 0, ABS(ROUND(VALUE(SUBSTITUTE(連結実質赤字比率に係る赤字・黒字の構成分析!J$39,"▲", "-")), 2)), NA())</f>
        <v>0.01</v>
      </c>
    </row>
    <row r="32" spans="1:11" x14ac:dyDescent="0.15">
      <c r="A32" s="163" t="str">
        <f>IF(連結実質赤字比率に係る赤字・黒字の構成分析!C$38="",NA(),連結実質赤字比率に係る赤字・黒字の構成分析!C$38)</f>
        <v>国民健康保険事業会計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0.1</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0.18</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0.05</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0.1</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0.03</v>
      </c>
    </row>
    <row r="33" spans="1:16" x14ac:dyDescent="0.15">
      <c r="A33" s="163" t="str">
        <f>IF(連結実質赤字比率に係る赤字・黒字の構成分析!C$37="",NA(),連結実質赤字比率に係る赤字・黒字の構成分析!C$37)</f>
        <v>水道事業会計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1.33</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1.41</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1.06</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1.1399999999999999</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0.8</v>
      </c>
    </row>
    <row r="34" spans="1:16" x14ac:dyDescent="0.15">
      <c r="A34" s="163" t="str">
        <f>IF(連結実質赤字比率に係る赤字・黒字の構成分析!C$36="",NA(),連結実質赤字比率に係る赤字・黒字の構成分析!C$36)</f>
        <v>介護保険事業会計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0.97</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1.76</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2.29</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2.69</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3.61</v>
      </c>
    </row>
    <row r="35" spans="1:16" x14ac:dyDescent="0.15">
      <c r="A35" s="163" t="str">
        <f>IF(連結実質赤字比率に係る赤字・黒字の構成分析!C$35="",NA(),連結実質赤字比率に係る赤字・黒字の構成分析!C$35)</f>
        <v>一般会計</v>
      </c>
      <c r="B35" s="163" t="e">
        <f>IF(ROUND(VALUE(SUBSTITUTE(連結実質赤字比率に係る赤字・黒字の構成分析!F$35,"▲", "-")), 2) &lt; 0, ABS(ROUND(VALUE(SUBSTITUTE(連結実質赤字比率に係る赤字・黒字の構成分析!F$35,"▲", "-")), 2)), NA())</f>
        <v>#N/A</v>
      </c>
      <c r="C35" s="163">
        <f>IF(ROUND(VALUE(SUBSTITUTE(連結実質赤字比率に係る赤字・黒字の構成分析!F$35,"▲", "-")), 2) &gt;= 0, ABS(ROUND(VALUE(SUBSTITUTE(連結実質赤字比率に係る赤字・黒字の構成分析!F$35,"▲", "-")), 2)), NA())</f>
        <v>5.14</v>
      </c>
      <c r="D35" s="163" t="e">
        <f>IF(ROUND(VALUE(SUBSTITUTE(連結実質赤字比率に係る赤字・黒字の構成分析!G$35,"▲", "-")), 2) &lt; 0, ABS(ROUND(VALUE(SUBSTITUTE(連結実質赤字比率に係る赤字・黒字の構成分析!G$35,"▲", "-")), 2)), NA())</f>
        <v>#N/A</v>
      </c>
      <c r="E35" s="163">
        <f>IF(ROUND(VALUE(SUBSTITUTE(連結実質赤字比率に係る赤字・黒字の構成分析!G$35,"▲", "-")), 2) &gt;= 0, ABS(ROUND(VALUE(SUBSTITUTE(連結実質赤字比率に係る赤字・黒字の構成分析!G$35,"▲", "-")), 2)), NA())</f>
        <v>4.7300000000000004</v>
      </c>
      <c r="F35" s="163" t="e">
        <f>IF(ROUND(VALUE(SUBSTITUTE(連結実質赤字比率に係る赤字・黒字の構成分析!H$35,"▲", "-")), 2) &lt; 0, ABS(ROUND(VALUE(SUBSTITUTE(連結実質赤字比率に係る赤字・黒字の構成分析!H$35,"▲", "-")), 2)), NA())</f>
        <v>#N/A</v>
      </c>
      <c r="G35" s="163">
        <f>IF(ROUND(VALUE(SUBSTITUTE(連結実質赤字比率に係る赤字・黒字の構成分析!H$35,"▲", "-")), 2) &gt;= 0, ABS(ROUND(VALUE(SUBSTITUTE(連結実質赤字比率に係る赤字・黒字の構成分析!H$35,"▲", "-")), 2)), NA())</f>
        <v>6.62</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5.19</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7.78</v>
      </c>
    </row>
    <row r="36" spans="1:16" x14ac:dyDescent="0.15">
      <c r="A36" s="163" t="str">
        <f>IF(連結実質赤字比率に係る赤字・黒字の構成分析!C$34="",NA(),連結実質赤字比率に係る赤字・黒字の構成分析!C$34)</f>
        <v>公共下水道事業会計</v>
      </c>
      <c r="B36" s="163" t="e">
        <f>IF(ROUND(VALUE(SUBSTITUTE(連結実質赤字比率に係る赤字・黒字の構成分析!F$34,"▲", "-")), 2) &lt; 0, ABS(ROUND(VALUE(SUBSTITUTE(連結実質赤字比率に係る赤字・黒字の構成分析!F$34,"▲", "-")), 2)), NA())</f>
        <v>#VALUE!</v>
      </c>
      <c r="C36" s="163" t="e">
        <f>IF(ROUND(VALUE(SUBSTITUTE(連結実質赤字比率に係る赤字・黒字の構成分析!F$34,"▲", "-")), 2) &gt;= 0, ABS(ROUND(VALUE(SUBSTITUTE(連結実質赤字比率に係る赤字・黒字の構成分析!F$34,"▲", "-")), 2)), NA())</f>
        <v>#VALUE!</v>
      </c>
      <c r="D36" s="163" t="e">
        <f>IF(ROUND(VALUE(SUBSTITUTE(連結実質赤字比率に係る赤字・黒字の構成分析!G$34,"▲", "-")), 2) &lt; 0, ABS(ROUND(VALUE(SUBSTITUTE(連結実質赤字比率に係る赤字・黒字の構成分析!G$34,"▲", "-")), 2)), NA())</f>
        <v>#VALUE!</v>
      </c>
      <c r="E36" s="163" t="e">
        <f>IF(ROUND(VALUE(SUBSTITUTE(連結実質赤字比率に係る赤字・黒字の構成分析!G$34,"▲", "-")), 2) &gt;= 0, ABS(ROUND(VALUE(SUBSTITUTE(連結実質赤字比率に係る赤字・黒字の構成分析!G$34,"▲", "-")), 2)), NA())</f>
        <v>#VALUE!</v>
      </c>
      <c r="F36" s="163" t="e">
        <f>IF(ROUND(VALUE(SUBSTITUTE(連結実質赤字比率に係る赤字・黒字の構成分析!H$34,"▲", "-")), 2) &lt; 0, ABS(ROUND(VALUE(SUBSTITUTE(連結実質赤字比率に係る赤字・黒字の構成分析!H$34,"▲", "-")), 2)), NA())</f>
        <v>#VALUE!</v>
      </c>
      <c r="G36" s="163" t="e">
        <f>IF(ROUND(VALUE(SUBSTITUTE(連結実質赤字比率に係る赤字・黒字の構成分析!H$34,"▲", "-")), 2) &gt;= 0, ABS(ROUND(VALUE(SUBSTITUTE(連結実質赤字比率に係る赤字・黒字の構成分析!H$34,"▲", "-")), 2)), NA())</f>
        <v>#VALUE!</v>
      </c>
      <c r="H36" s="163" t="e">
        <f>IF(ROUND(VALUE(SUBSTITUTE(連結実質赤字比率に係る赤字・黒字の構成分析!I$34,"▲", "-")), 2) &lt; 0, ABS(ROUND(VALUE(SUBSTITUTE(連結実質赤字比率に係る赤字・黒字の構成分析!I$34,"▲", "-")), 2)), NA())</f>
        <v>#VALUE!</v>
      </c>
      <c r="I36" s="163" t="e">
        <f>IF(ROUND(VALUE(SUBSTITUTE(連結実質赤字比率に係る赤字・黒字の構成分析!I$34,"▲", "-")), 2) &gt;= 0, ABS(ROUND(VALUE(SUBSTITUTE(連結実質赤字比率に係る赤字・黒字の構成分析!I$34,"▲", "-")), 2)), NA())</f>
        <v>#VALUE!</v>
      </c>
      <c r="J36" s="163">
        <f>IF(ROUND(VALUE(SUBSTITUTE(連結実質赤字比率に係る赤字・黒字の構成分析!J$34,"▲", "-")), 2) &lt; 0, ABS(ROUND(VALUE(SUBSTITUTE(連結実質赤字比率に係る赤字・黒字の構成分析!J$34,"▲", "-")), 2)), NA())</f>
        <v>7.11</v>
      </c>
      <c r="K36" s="163" t="e">
        <f>IF(ROUND(VALUE(SUBSTITUTE(連結実質赤字比率に係る赤字・黒字の構成分析!J$34,"▲", "-")), 2) &gt;= 0, ABS(ROUND(VALUE(SUBSTITUTE(連結実質赤字比率に係る赤字・黒字の構成分析!J$34,"▲", "-")), 2)), NA())</f>
        <v>#N/A</v>
      </c>
    </row>
    <row r="39" spans="1:16" x14ac:dyDescent="0.15">
      <c r="A39" s="132" t="s">
        <v>58</v>
      </c>
    </row>
    <row r="40" spans="1:16" x14ac:dyDescent="0.15">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15">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15">
      <c r="A42" s="164" t="s">
        <v>61</v>
      </c>
      <c r="B42" s="164"/>
      <c r="C42" s="164"/>
      <c r="D42" s="164">
        <f>'実質公債費比率（分子）の構造'!K$52</f>
        <v>502</v>
      </c>
      <c r="E42" s="164"/>
      <c r="F42" s="164"/>
      <c r="G42" s="164">
        <f>'実質公債費比率（分子）の構造'!L$52</f>
        <v>471</v>
      </c>
      <c r="H42" s="164"/>
      <c r="I42" s="164"/>
      <c r="J42" s="164">
        <f>'実質公債費比率（分子）の構造'!M$52</f>
        <v>445</v>
      </c>
      <c r="K42" s="164"/>
      <c r="L42" s="164"/>
      <c r="M42" s="164">
        <f>'実質公債費比率（分子）の構造'!N$52</f>
        <v>454</v>
      </c>
      <c r="N42" s="164"/>
      <c r="O42" s="164"/>
      <c r="P42" s="164">
        <f>'実質公債費比率（分子）の構造'!O$52</f>
        <v>446</v>
      </c>
    </row>
    <row r="43" spans="1:16" x14ac:dyDescent="0.15">
      <c r="A43" s="164" t="s">
        <v>16</v>
      </c>
      <c r="B43" s="164">
        <f>'実質公債費比率（分子）の構造'!K$51</f>
        <v>0</v>
      </c>
      <c r="C43" s="164"/>
      <c r="D43" s="164"/>
      <c r="E43" s="164">
        <f>'実質公債費比率（分子）の構造'!L$51</f>
        <v>0</v>
      </c>
      <c r="F43" s="164"/>
      <c r="G43" s="164"/>
      <c r="H43" s="164">
        <f>'実質公債費比率（分子）の構造'!M$51</f>
        <v>0</v>
      </c>
      <c r="I43" s="164"/>
      <c r="J43" s="164"/>
      <c r="K43" s="164" t="str">
        <f>'実質公債費比率（分子）の構造'!N$51</f>
        <v>-</v>
      </c>
      <c r="L43" s="164"/>
      <c r="M43" s="164"/>
      <c r="N43" s="164" t="str">
        <f>'実質公債費比率（分子）の構造'!O$51</f>
        <v>-</v>
      </c>
      <c r="O43" s="164"/>
      <c r="P43" s="164"/>
    </row>
    <row r="44" spans="1:16" x14ac:dyDescent="0.15">
      <c r="A44" s="164" t="s">
        <v>62</v>
      </c>
      <c r="B44" s="164">
        <f>'実質公債費比率（分子）の構造'!K$50</f>
        <v>7</v>
      </c>
      <c r="C44" s="164"/>
      <c r="D44" s="164"/>
      <c r="E44" s="164">
        <f>'実質公債費比率（分子）の構造'!L$50</f>
        <v>10</v>
      </c>
      <c r="F44" s="164"/>
      <c r="G44" s="164"/>
      <c r="H44" s="164">
        <f>'実質公債費比率（分子）の構造'!M$50</f>
        <v>3</v>
      </c>
      <c r="I44" s="164"/>
      <c r="J44" s="164"/>
      <c r="K44" s="164">
        <f>'実質公債費比率（分子）の構造'!N$50</f>
        <v>3</v>
      </c>
      <c r="L44" s="164"/>
      <c r="M44" s="164"/>
      <c r="N44" s="164">
        <f>'実質公債費比率（分子）の構造'!O$50</f>
        <v>3</v>
      </c>
      <c r="O44" s="164"/>
      <c r="P44" s="164"/>
    </row>
    <row r="45" spans="1:16" x14ac:dyDescent="0.15">
      <c r="A45" s="164" t="s">
        <v>63</v>
      </c>
      <c r="B45" s="164">
        <f>'実質公債費比率（分子）の構造'!K$49</f>
        <v>4</v>
      </c>
      <c r="C45" s="164"/>
      <c r="D45" s="164"/>
      <c r="E45" s="164">
        <f>'実質公債費比率（分子）の構造'!L$49</f>
        <v>3</v>
      </c>
      <c r="F45" s="164"/>
      <c r="G45" s="164"/>
      <c r="H45" s="164">
        <f>'実質公債費比率（分子）の構造'!M$49</f>
        <v>3</v>
      </c>
      <c r="I45" s="164"/>
      <c r="J45" s="164"/>
      <c r="K45" s="164">
        <f>'実質公債費比率（分子）の構造'!N$49</f>
        <v>1</v>
      </c>
      <c r="L45" s="164"/>
      <c r="M45" s="164"/>
      <c r="N45" s="164">
        <f>'実質公債費比率（分子）の構造'!O$49</f>
        <v>10</v>
      </c>
      <c r="O45" s="164"/>
      <c r="P45" s="164"/>
    </row>
    <row r="46" spans="1:16" x14ac:dyDescent="0.15">
      <c r="A46" s="164" t="s">
        <v>64</v>
      </c>
      <c r="B46" s="164">
        <f>'実質公債費比率（分子）の構造'!K$48</f>
        <v>291</v>
      </c>
      <c r="C46" s="164"/>
      <c r="D46" s="164"/>
      <c r="E46" s="164">
        <f>'実質公債費比率（分子）の構造'!L$48</f>
        <v>289</v>
      </c>
      <c r="F46" s="164"/>
      <c r="G46" s="164"/>
      <c r="H46" s="164">
        <f>'実質公債費比率（分子）の構造'!M$48</f>
        <v>278</v>
      </c>
      <c r="I46" s="164"/>
      <c r="J46" s="164"/>
      <c r="K46" s="164">
        <f>'実質公債費比率（分子）の構造'!N$48</f>
        <v>291</v>
      </c>
      <c r="L46" s="164"/>
      <c r="M46" s="164"/>
      <c r="N46" s="164">
        <f>'実質公債費比率（分子）の構造'!O$48</f>
        <v>280</v>
      </c>
      <c r="O46" s="164"/>
      <c r="P46" s="164"/>
    </row>
    <row r="47" spans="1:16" x14ac:dyDescent="0.15">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15">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15">
      <c r="A49" s="164" t="s">
        <v>66</v>
      </c>
      <c r="B49" s="164">
        <f>'実質公債費比率（分子）の構造'!K$45</f>
        <v>629</v>
      </c>
      <c r="C49" s="164"/>
      <c r="D49" s="164"/>
      <c r="E49" s="164">
        <f>'実質公債費比率（分子）の構造'!L$45</f>
        <v>591</v>
      </c>
      <c r="F49" s="164"/>
      <c r="G49" s="164"/>
      <c r="H49" s="164">
        <f>'実質公債費比率（分子）の構造'!M$45</f>
        <v>549</v>
      </c>
      <c r="I49" s="164"/>
      <c r="J49" s="164"/>
      <c r="K49" s="164">
        <f>'実質公債費比率（分子）の構造'!N$45</f>
        <v>550</v>
      </c>
      <c r="L49" s="164"/>
      <c r="M49" s="164"/>
      <c r="N49" s="164">
        <f>'実質公債費比率（分子）の構造'!O$45</f>
        <v>534</v>
      </c>
      <c r="O49" s="164"/>
      <c r="P49" s="164"/>
    </row>
    <row r="50" spans="1:16" x14ac:dyDescent="0.15">
      <c r="A50" s="164" t="s">
        <v>67</v>
      </c>
      <c r="B50" s="164" t="e">
        <f>NA()</f>
        <v>#N/A</v>
      </c>
      <c r="C50" s="164">
        <f>IF(ISNUMBER('実質公債費比率（分子）の構造'!K$53),'実質公債費比率（分子）の構造'!K$53,NA())</f>
        <v>429</v>
      </c>
      <c r="D50" s="164" t="e">
        <f>NA()</f>
        <v>#N/A</v>
      </c>
      <c r="E50" s="164" t="e">
        <f>NA()</f>
        <v>#N/A</v>
      </c>
      <c r="F50" s="164">
        <f>IF(ISNUMBER('実質公債費比率（分子）の構造'!L$53),'実質公債費比率（分子）の構造'!L$53,NA())</f>
        <v>422</v>
      </c>
      <c r="G50" s="164" t="e">
        <f>NA()</f>
        <v>#N/A</v>
      </c>
      <c r="H50" s="164" t="e">
        <f>NA()</f>
        <v>#N/A</v>
      </c>
      <c r="I50" s="164">
        <f>IF(ISNUMBER('実質公債費比率（分子）の構造'!M$53),'実質公債費比率（分子）の構造'!M$53,NA())</f>
        <v>388</v>
      </c>
      <c r="J50" s="164" t="e">
        <f>NA()</f>
        <v>#N/A</v>
      </c>
      <c r="K50" s="164" t="e">
        <f>NA()</f>
        <v>#N/A</v>
      </c>
      <c r="L50" s="164">
        <f>IF(ISNUMBER('実質公債費比率（分子）の構造'!N$53),'実質公債費比率（分子）の構造'!N$53,NA())</f>
        <v>391</v>
      </c>
      <c r="M50" s="164" t="e">
        <f>NA()</f>
        <v>#N/A</v>
      </c>
      <c r="N50" s="164" t="e">
        <f>NA()</f>
        <v>#N/A</v>
      </c>
      <c r="O50" s="164">
        <f>IF(ISNUMBER('実質公債費比率（分子）の構造'!O$53),'実質公債費比率（分子）の構造'!O$53,NA())</f>
        <v>381</v>
      </c>
      <c r="P50" s="164" t="e">
        <f>NA()</f>
        <v>#N/A</v>
      </c>
    </row>
    <row r="53" spans="1:16" x14ac:dyDescent="0.15">
      <c r="A53" s="132" t="s">
        <v>68</v>
      </c>
    </row>
    <row r="54" spans="1:16" x14ac:dyDescent="0.15">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15">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15">
      <c r="A56" s="163" t="s">
        <v>43</v>
      </c>
      <c r="B56" s="163"/>
      <c r="C56" s="163"/>
      <c r="D56" s="163">
        <f>'将来負担比率（分子）の構造'!I$52</f>
        <v>4446</v>
      </c>
      <c r="E56" s="163"/>
      <c r="F56" s="163"/>
      <c r="G56" s="163">
        <f>'将来負担比率（分子）の構造'!J$52</f>
        <v>4207</v>
      </c>
      <c r="H56" s="163"/>
      <c r="I56" s="163"/>
      <c r="J56" s="163">
        <f>'将来負担比率（分子）の構造'!K$52</f>
        <v>4554</v>
      </c>
      <c r="K56" s="163"/>
      <c r="L56" s="163"/>
      <c r="M56" s="163">
        <f>'将来負担比率（分子）の構造'!L$52</f>
        <v>4459</v>
      </c>
      <c r="N56" s="163"/>
      <c r="O56" s="163"/>
      <c r="P56" s="163">
        <f>'将来負担比率（分子）の構造'!M$52</f>
        <v>4175</v>
      </c>
    </row>
    <row r="57" spans="1:16" x14ac:dyDescent="0.15">
      <c r="A57" s="163" t="s">
        <v>42</v>
      </c>
      <c r="B57" s="163"/>
      <c r="C57" s="163"/>
      <c r="D57" s="163">
        <f>'将来負担比率（分子）の構造'!I$51</f>
        <v>298</v>
      </c>
      <c r="E57" s="163"/>
      <c r="F57" s="163"/>
      <c r="G57" s="163">
        <f>'将来負担比率（分子）の構造'!J$51</f>
        <v>267</v>
      </c>
      <c r="H57" s="163"/>
      <c r="I57" s="163"/>
      <c r="J57" s="163">
        <f>'将来負担比率（分子）の構造'!K$51</f>
        <v>258</v>
      </c>
      <c r="K57" s="163"/>
      <c r="L57" s="163"/>
      <c r="M57" s="163">
        <f>'将来負担比率（分子）の構造'!L$51</f>
        <v>254</v>
      </c>
      <c r="N57" s="163"/>
      <c r="O57" s="163"/>
      <c r="P57" s="163">
        <f>'将来負担比率（分子）の構造'!M$51</f>
        <v>250</v>
      </c>
    </row>
    <row r="58" spans="1:16" x14ac:dyDescent="0.15">
      <c r="A58" s="163" t="s">
        <v>41</v>
      </c>
      <c r="B58" s="163"/>
      <c r="C58" s="163"/>
      <c r="D58" s="163">
        <f>'将来負担比率（分子）の構造'!I$50</f>
        <v>2567</v>
      </c>
      <c r="E58" s="163"/>
      <c r="F58" s="163"/>
      <c r="G58" s="163">
        <f>'将来負担比率（分子）の構造'!J$50</f>
        <v>2715</v>
      </c>
      <c r="H58" s="163"/>
      <c r="I58" s="163"/>
      <c r="J58" s="163">
        <f>'将来負担比率（分子）の構造'!K$50</f>
        <v>2796</v>
      </c>
      <c r="K58" s="163"/>
      <c r="L58" s="163"/>
      <c r="M58" s="163">
        <f>'将来負担比率（分子）の構造'!L$50</f>
        <v>2703</v>
      </c>
      <c r="N58" s="163"/>
      <c r="O58" s="163"/>
      <c r="P58" s="163">
        <f>'将来負担比率（分子）の構造'!M$50</f>
        <v>2665</v>
      </c>
    </row>
    <row r="59" spans="1:16" x14ac:dyDescent="0.15">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15">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15">
      <c r="A61" s="163" t="s">
        <v>36</v>
      </c>
      <c r="B61" s="163">
        <f>'将来負担比率（分子）の構造'!I$46</f>
        <v>10</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15">
      <c r="A62" s="163" t="s">
        <v>35</v>
      </c>
      <c r="B62" s="163">
        <f>'将来負担比率（分子）の構造'!I$45</f>
        <v>1064</v>
      </c>
      <c r="C62" s="163"/>
      <c r="D62" s="163"/>
      <c r="E62" s="163">
        <f>'将来負担比率（分子）の構造'!J$45</f>
        <v>1041</v>
      </c>
      <c r="F62" s="163"/>
      <c r="G62" s="163"/>
      <c r="H62" s="163">
        <f>'将来負担比率（分子）の構造'!K$45</f>
        <v>1066</v>
      </c>
      <c r="I62" s="163"/>
      <c r="J62" s="163"/>
      <c r="K62" s="163">
        <f>'将来負担比率（分子）の構造'!L$45</f>
        <v>1082</v>
      </c>
      <c r="L62" s="163"/>
      <c r="M62" s="163"/>
      <c r="N62" s="163">
        <f>'将来負担比率（分子）の構造'!M$45</f>
        <v>1081</v>
      </c>
      <c r="O62" s="163"/>
      <c r="P62" s="163"/>
    </row>
    <row r="63" spans="1:16" x14ac:dyDescent="0.15">
      <c r="A63" s="163" t="s">
        <v>34</v>
      </c>
      <c r="B63" s="163">
        <f>'将来負担比率（分子）の構造'!I$44</f>
        <v>11</v>
      </c>
      <c r="C63" s="163"/>
      <c r="D63" s="163"/>
      <c r="E63" s="163">
        <f>'将来負担比率（分子）の構造'!J$44</f>
        <v>6</v>
      </c>
      <c r="F63" s="163"/>
      <c r="G63" s="163"/>
      <c r="H63" s="163">
        <f>'将来負担比率（分子）の構造'!K$44</f>
        <v>5</v>
      </c>
      <c r="I63" s="163"/>
      <c r="J63" s="163"/>
      <c r="K63" s="163">
        <f>'将来負担比率（分子）の構造'!L$44</f>
        <v>3</v>
      </c>
      <c r="L63" s="163"/>
      <c r="M63" s="163"/>
      <c r="N63" s="163">
        <f>'将来負担比率（分子）の構造'!M$44</f>
        <v>1</v>
      </c>
      <c r="O63" s="163"/>
      <c r="P63" s="163"/>
    </row>
    <row r="64" spans="1:16" x14ac:dyDescent="0.15">
      <c r="A64" s="163" t="s">
        <v>33</v>
      </c>
      <c r="B64" s="163">
        <f>'将来負担比率（分子）の構造'!I$43</f>
        <v>2480</v>
      </c>
      <c r="C64" s="163"/>
      <c r="D64" s="163"/>
      <c r="E64" s="163">
        <f>'将来負担比率（分子）の構造'!J$43</f>
        <v>2400</v>
      </c>
      <c r="F64" s="163"/>
      <c r="G64" s="163"/>
      <c r="H64" s="163">
        <f>'将来負担比率（分子）の構造'!K$43</f>
        <v>2294</v>
      </c>
      <c r="I64" s="163"/>
      <c r="J64" s="163"/>
      <c r="K64" s="163">
        <f>'将来負担比率（分子）の構造'!L$43</f>
        <v>2089</v>
      </c>
      <c r="L64" s="163"/>
      <c r="M64" s="163"/>
      <c r="N64" s="163">
        <f>'将来負担比率（分子）の構造'!M$43</f>
        <v>1911</v>
      </c>
      <c r="O64" s="163"/>
      <c r="P64" s="163"/>
    </row>
    <row r="65" spans="1:16" x14ac:dyDescent="0.15">
      <c r="A65" s="163" t="s">
        <v>32</v>
      </c>
      <c r="B65" s="163">
        <f>'将来負担比率（分子）の構造'!I$42</f>
        <v>24</v>
      </c>
      <c r="C65" s="163"/>
      <c r="D65" s="163"/>
      <c r="E65" s="163">
        <f>'将来負担比率（分子）の構造'!J$42</f>
        <v>13</v>
      </c>
      <c r="F65" s="163"/>
      <c r="G65" s="163"/>
      <c r="H65" s="163">
        <f>'将来負担比率（分子）の構造'!K$42</f>
        <v>8</v>
      </c>
      <c r="I65" s="163"/>
      <c r="J65" s="163"/>
      <c r="K65" s="163">
        <f>'将来負担比率（分子）の構造'!L$42</f>
        <v>3</v>
      </c>
      <c r="L65" s="163"/>
      <c r="M65" s="163"/>
      <c r="N65" s="163" t="str">
        <f>'将来負担比率（分子）の構造'!M$42</f>
        <v>-</v>
      </c>
      <c r="O65" s="163"/>
      <c r="P65" s="163"/>
    </row>
    <row r="66" spans="1:16" x14ac:dyDescent="0.15">
      <c r="A66" s="163" t="s">
        <v>31</v>
      </c>
      <c r="B66" s="163">
        <f>'将来負担比率（分子）の構造'!I$41</f>
        <v>5473</v>
      </c>
      <c r="C66" s="163"/>
      <c r="D66" s="163"/>
      <c r="E66" s="163">
        <f>'将来負担比率（分子）の構造'!J$41</f>
        <v>5564</v>
      </c>
      <c r="F66" s="163"/>
      <c r="G66" s="163"/>
      <c r="H66" s="163">
        <f>'将来負担比率（分子）の構造'!K$41</f>
        <v>5510</v>
      </c>
      <c r="I66" s="163"/>
      <c r="J66" s="163"/>
      <c r="K66" s="163">
        <f>'将来負担比率（分子）の構造'!L$41</f>
        <v>5665</v>
      </c>
      <c r="L66" s="163"/>
      <c r="M66" s="163"/>
      <c r="N66" s="163">
        <f>'将来負担比率（分子）の構造'!M$41</f>
        <v>5710</v>
      </c>
      <c r="O66" s="163"/>
      <c r="P66" s="163"/>
    </row>
    <row r="67" spans="1:16" x14ac:dyDescent="0.15">
      <c r="A67" s="163" t="s">
        <v>71</v>
      </c>
      <c r="B67" s="163" t="e">
        <f>NA()</f>
        <v>#N/A</v>
      </c>
      <c r="C67" s="163">
        <f>IF(ISNUMBER('将来負担比率（分子）の構造'!I$53), IF('将来負担比率（分子）の構造'!I$53 &lt; 0, 0, '将来負担比率（分子）の構造'!I$53), NA())</f>
        <v>1751</v>
      </c>
      <c r="D67" s="163" t="e">
        <f>NA()</f>
        <v>#N/A</v>
      </c>
      <c r="E67" s="163" t="e">
        <f>NA()</f>
        <v>#N/A</v>
      </c>
      <c r="F67" s="163">
        <f>IF(ISNUMBER('将来負担比率（分子）の構造'!J$53), IF('将来負担比率（分子）の構造'!J$53 &lt; 0, 0, '将来負担比率（分子）の構造'!J$53), NA())</f>
        <v>1835</v>
      </c>
      <c r="G67" s="163" t="e">
        <f>NA()</f>
        <v>#N/A</v>
      </c>
      <c r="H67" s="163" t="e">
        <f>NA()</f>
        <v>#N/A</v>
      </c>
      <c r="I67" s="163">
        <f>IF(ISNUMBER('将来負担比率（分子）の構造'!K$53), IF('将来負担比率（分子）の構造'!K$53 &lt; 0, 0, '将来負担比率（分子）の構造'!K$53), NA())</f>
        <v>1274</v>
      </c>
      <c r="J67" s="163" t="e">
        <f>NA()</f>
        <v>#N/A</v>
      </c>
      <c r="K67" s="163" t="e">
        <f>NA()</f>
        <v>#N/A</v>
      </c>
      <c r="L67" s="163">
        <f>IF(ISNUMBER('将来負担比率（分子）の構造'!L$53), IF('将来負担比率（分子）の構造'!L$53 &lt; 0, 0, '将来負担比率（分子）の構造'!L$53), NA())</f>
        <v>1425</v>
      </c>
      <c r="M67" s="163" t="e">
        <f>NA()</f>
        <v>#N/A</v>
      </c>
      <c r="N67" s="163" t="e">
        <f>NA()</f>
        <v>#N/A</v>
      </c>
      <c r="O67" s="163">
        <f>IF(ISNUMBER('将来負担比率（分子）の構造'!M$53), IF('将来負担比率（分子）の構造'!M$53 &lt; 0, 0, '将来負担比率（分子）の構造'!M$53), NA())</f>
        <v>1613</v>
      </c>
      <c r="P67" s="163" t="e">
        <f>NA()</f>
        <v>#N/A</v>
      </c>
    </row>
    <row r="70" spans="1:16" x14ac:dyDescent="0.15">
      <c r="A70" s="165" t="s">
        <v>72</v>
      </c>
      <c r="B70" s="165"/>
      <c r="C70" s="165"/>
      <c r="D70" s="165"/>
      <c r="E70" s="165"/>
      <c r="F70" s="165"/>
    </row>
    <row r="71" spans="1:16" x14ac:dyDescent="0.15">
      <c r="A71" s="166"/>
      <c r="B71" s="166" t="str">
        <f>基金残高に係る経年分析!F54</f>
        <v>R04</v>
      </c>
      <c r="C71" s="166" t="str">
        <f>基金残高に係る経年分析!G54</f>
        <v>R05</v>
      </c>
      <c r="D71" s="166" t="str">
        <f>基金残高に係る経年分析!H54</f>
        <v>R06</v>
      </c>
    </row>
    <row r="72" spans="1:16" x14ac:dyDescent="0.15">
      <c r="A72" s="166" t="s">
        <v>73</v>
      </c>
      <c r="B72" s="167">
        <f>基金残高に係る経年分析!F55</f>
        <v>2381</v>
      </c>
      <c r="C72" s="167">
        <f>基金残高に係る経年分析!G55</f>
        <v>2201</v>
      </c>
      <c r="D72" s="167">
        <f>基金残高に係る経年分析!H55</f>
        <v>2101</v>
      </c>
    </row>
    <row r="73" spans="1:16" x14ac:dyDescent="0.15">
      <c r="A73" s="166" t="s">
        <v>74</v>
      </c>
      <c r="B73" s="167">
        <f>基金残高に係る経年分析!F56</f>
        <v>40</v>
      </c>
      <c r="C73" s="167">
        <f>基金残高に係る経年分析!G56</f>
        <v>54</v>
      </c>
      <c r="D73" s="167">
        <f>基金残高に係る経年分析!H56</f>
        <v>72</v>
      </c>
    </row>
    <row r="74" spans="1:16" x14ac:dyDescent="0.15">
      <c r="A74" s="166" t="s">
        <v>75</v>
      </c>
      <c r="B74" s="167">
        <f>基金残高に係る経年分析!F57</f>
        <v>211</v>
      </c>
      <c r="C74" s="167">
        <f>基金残高に係る経年分析!G57</f>
        <v>291</v>
      </c>
      <c r="D74" s="167">
        <f>基金残高に係る経年分析!H57</f>
        <v>338</v>
      </c>
    </row>
  </sheetData>
  <sheetProtection algorithmName="SHA-512" hashValue="t7ZQ3y/sd+u3TDUi+1SsQLOQ9wxNcjs8brZXPt+ZAWL4u3TyKHoZ5Lq1pqaFPRhhrx8bwxyVPMay0A41OMYC2A==" saltValue="2kTcxKF/dso75pgAQ1aKBw==" spinCount="100000" sheet="1" objects="1" scenarios="1"/>
  <phoneticPr fontId="2"/>
  <pageMargins left="0.78700000000000003" right="0.78700000000000003" top="0.98399999999999999" bottom="0.98399999999999999" header="0.51200000000000001" footer="0.5120000000000000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 </cp:lastModifiedBy>
  <cp:lastPrinted>2026-03-10T06:50:34Z</cp:lastPrinted>
  <dcterms:created xsi:type="dcterms:W3CDTF">2026-02-23T03:58:55Z</dcterms:created>
  <dcterms:modified xsi:type="dcterms:W3CDTF">2026-03-10T06:50:36Z</dcterms:modified>
  <cp:category/>
</cp:coreProperties>
</file>