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sv\PUBLIC\14_財政課\財政係\03-4財政状況資料集\R6\R08_09_11_令和６年度財政状況資料集の作成について（2回目・地方公会計関係）\"/>
    </mc:Choice>
  </mc:AlternateContent>
  <bookViews>
    <workbookView xWindow="-105" yWindow="-105" windowWidth="19425" windowHeight="10305" firstSheet="14" activeTab="14"/>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P63" i="12" l="1"/>
  <c r="AP88" i="12"/>
  <c r="AF88" i="12"/>
  <c r="AP23" i="12" l="1"/>
  <c r="V23" i="12"/>
  <c r="Q23" i="12"/>
  <c r="AA7" i="12"/>
  <c r="AA23" i="12" s="1"/>
  <c r="BG35" i="10" l="1"/>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C37" i="10"/>
  <c r="CO36" i="10"/>
  <c r="BE36" i="10"/>
  <c r="AM36" i="10"/>
  <c r="C36" i="10"/>
  <c r="CO35" i="10"/>
  <c r="CO34" i="10"/>
  <c r="C34" i="10"/>
  <c r="C35" i="10" s="1"/>
  <c r="U34" i="10" l="1"/>
  <c r="U35" i="10" s="1"/>
  <c r="U36" i="10" s="1"/>
  <c r="U37" i="10" s="1"/>
  <c r="BE34" i="10"/>
  <c r="BE35" i="10" s="1"/>
  <c r="AM34" i="10"/>
  <c r="AM35" i="10" s="1"/>
  <c r="BW34" i="10"/>
  <c r="BW35" i="10" s="1"/>
  <c r="BW36" i="10" s="1"/>
  <c r="BW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<sst xmlns="http://schemas.openxmlformats.org/spreadsheetml/2006/main" count="1100" uniqueCount="574">
  <si>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</si>
  <si>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</si>
  <si>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</si>
  <si>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</si>
  <si>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</si>
  <si>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</si>
  <si>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</si>
  <si>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</si>
  <si>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</si>
  <si>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</si>
  <si>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</si>
  <si>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</si>
  <si>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</si>
  <si>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</si>
  <si>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</si>
  <si>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</si>
  <si>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</si>
  <si>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</si>
  <si>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</si>
  <si>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</si>
  <si>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</si>
  <si>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</si>
  <si>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</si>
  <si>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</si>
  <si>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</si>
  <si>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</si>
  <si>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</si>
  <si>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</si>
  <si>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</si>
  <si>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</si>
  <si>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</si>
  <si>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</si>
  <si>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</si>
  <si>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</si>
  <si>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</si>
  <si>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</si>
  <si>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</si>
  <si>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</si>
  <si>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</si>
  <si>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</si>
  <si>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</si>
  <si>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</si>
  <si>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</si>
  <si>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</si>
  <si>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</si>
  <si>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</si>
  <si>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</si>
  <si>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</si>
  <si>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</si>
  <si>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</si>
  <si>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</si>
  <si>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</si>
  <si>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</si>
  <si>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</si>
  <si>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</si>
  <si>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</si>
  <si>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</si>
  <si>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</si>
  <si>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</si>
  <si>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</si>
  <si>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</si>
  <si>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</si>
  <si>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</si>
  <si>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</si>
  <si>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</si>
  <si>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</si>
  <si>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</si>
  <si>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</si>
  <si>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</si>
  <si>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</si>
  <si>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</si>
  <si>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</si>
  <si>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</si>
  <si>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</si>
  <si>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</si>
  <si>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</si>
  <si>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</si>
  <si>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</si>
  <si>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</si>
  <si>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</si>
  <si>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</si>
  <si>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</si>
  <si>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</si>
  <si>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</si>
  <si>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</si>
  <si>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</si>
  <si>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</si>
  <si>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</si>
  <si>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</si>
  <si>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</si>
  <si>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</si>
  <si>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</si>
  <si>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</si>
  <si>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</si>
  <si>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江差町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</si>
  <si>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</si>
  <si>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</si>
  <si>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</si>
  <si>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</si>
  <si>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</si>
  <si>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</si>
  <si>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</si>
  <si>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</si>
  <si>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</si>
  <si>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</si>
  <si>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</si>
  <si>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</si>
  <si>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</si>
  <si>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</si>
  <si>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</si>
  <si>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</si>
  <si>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</si>
  <si>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</si>
  <si>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</si>
  <si>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</si>
  <si>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</si>
  <si>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</si>
  <si>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</si>
  <si>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</si>
  <si>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</si>
  <si>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</si>
  <si>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</si>
  <si>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</si>
  <si>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</si>
  <si>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</si>
  <si>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</si>
  <si>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</si>
  <si>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</si>
  <si>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</si>
  <si>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</si>
  <si>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</si>
  <si>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</si>
  <si>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</si>
  <si>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</si>
  <si>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</si>
  <si>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</si>
  <si>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</si>
  <si>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</si>
  <si>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</si>
  <si>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</si>
  <si>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</si>
  <si>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-3.1</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</si>
  <si>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</si>
  <si>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</si>
  <si>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</si>
  <si>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</si>
  <si>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</si>
  <si>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</si>
  <si>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</si>
  <si>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</si>
  <si>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</si>
  <si>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</si>
  <si>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</si>
  <si>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</si>
  <si>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</si>
  <si>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</si>
  <si>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</si>
  <si>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</si>
  <si>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</si>
  <si>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</si>
  <si>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</si>
  <si>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</si>
  <si>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</si>
  <si>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</si>
  <si>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</si>
  <si>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</si>
  <si>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</si>
  <si>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</si>
  <si>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</si>
  <si>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</si>
  <si>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</si>
  <si>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</si>
  <si>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</si>
  <si>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</si>
  <si>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</si>
  <si>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</si>
  <si>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</si>
  <si>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</si>
  <si>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</si>
  <si>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</si>
  <si>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</si>
  <si>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</si>
  <si>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</si>
  <si>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</si>
  <si>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</si>
  <si>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</si>
  <si>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</si>
  <si>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</si>
  <si>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</si>
  <si>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</si>
  <si>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</si>
  <si>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</si>
  <si>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</si>
  <si>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</si>
  <si>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</si>
  <si>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</si>
  <si>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</si>
  <si>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</si>
  <si>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</si>
  <si>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</si>
  <si>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</si>
  <si>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</si>
  <si>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北海道江差町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</si>
  <si>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</si>
  <si>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</si>
  <si>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</si>
  <si>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</si>
  <si>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</si>
  <si>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</si>
  <si>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</si>
  <si>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</si>
  <si>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</si>
  <si>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</si>
  <si>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</si>
  <si>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</si>
  <si>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</si>
  <si>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</si>
  <si>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</si>
  <si>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</si>
  <si>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</si>
  <si>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</si>
  <si>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</si>
  <si>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</si>
  <si>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</si>
  <si>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</si>
  <si>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</si>
  <si>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</si>
  <si>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</si>
  <si>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</si>
  <si>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</si>
  <si>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</si>
  <si>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</si>
  <si>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</si>
  <si>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</si>
  <si>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</si>
  <si>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</si>
  <si>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</si>
  <si>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</si>
  <si>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</si>
  <si>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</si>
  <si>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</si>
  <si>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</si>
  <si>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</si>
  <si>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</si>
  <si>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</si>
  <si>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</si>
  <si>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</si>
  <si>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</si>
  <si>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</si>
  <si>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</si>
  <si>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</si>
  <si>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</si>
  <si>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</si>
  <si>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</si>
  <si>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</si>
  <si>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</si>
  <si>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</si>
  <si>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</si>
  <si>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</si>
  <si>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</si>
  <si>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</si>
  <si>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</si>
  <si>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</si>
  <si>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</si>
  <si>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</si>
  <si>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</si>
  <si>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</si>
  <si>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</si>
  <si>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</si>
  <si>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</si>
  <si>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</si>
  <si>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</si>
  <si>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</si>
  <si>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</si>
  <si>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</si>
  <si>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</si>
  <si>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</si>
  <si>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</si>
  <si>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</si>
  <si>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</si>
  <si>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</si>
  <si>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</si>
  <si>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</si>
  <si>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</si>
  <si>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</si>
  <si>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</si>
  <si>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</si>
  <si>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</si>
  <si>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</si>
  <si>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</si>
  <si>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</si>
  <si>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</si>
  <si>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</si>
  <si>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</si>
  <si>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</si>
  <si>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</si>
  <si>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</si>
  <si>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</si>
  <si>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</si>
  <si>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</si>
  <si>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</si>
  <si>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</si>
  <si>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</si>
  <si>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</si>
  <si>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</si>
  <si>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</si>
  <si>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</si>
  <si>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</si>
  <si>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</si>
  <si>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</si>
  <si>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</si>
  <si>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</si>
  <si>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</si>
  <si>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</si>
  <si>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</si>
  <si>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</si>
  <si>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</si>
  <si>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</si>
  <si>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</si>
  <si>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</si>
  <si>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</si>
  <si>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</si>
  <si>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</si>
  <si>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</si>
  <si>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</si>
  <si>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</si>
  <si>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港湾整備</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</si>
  <si>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</si>
  <si>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</si>
  <si>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</si>
  <si>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</si>
  <si>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</si>
  <si>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</si>
  <si>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</si>
  <si>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</si>
  <si>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</si>
  <si>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</si>
  <si>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</si>
  <si>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</si>
  <si>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</si>
  <si>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</si>
  <si>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</si>
  <si>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</si>
  <si>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</si>
  <si>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</si>
  <si>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</si>
  <si>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</si>
  <si>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</si>
  <si>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</si>
  <si>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</si>
  <si>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</si>
  <si>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</si>
  <si>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</si>
  <si>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北海道江差町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</si>
  <si>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</si>
  <si>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</si>
  <si>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</si>
  <si>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</si>
  <si>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</si>
  <si>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</si>
  <si>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</si>
  <si>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</si>
  <si>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</si>
  <si>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</si>
  <si>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</si>
  <si>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</si>
  <si>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</si>
  <si>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</si>
  <si>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</si>
  <si>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</si>
  <si>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</si>
  <si>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</si>
  <si>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</si>
  <si>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</si>
  <si>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奨学金会計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</si>
  <si>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</si>
  <si>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</si>
  <si>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</si>
  <si>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</si>
  <si>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</si>
  <si>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</si>
  <si>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</si>
  <si>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</si>
  <si>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</si>
  <si>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</si>
  <si>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</si>
  <si>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</si>
  <si>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</si>
  <si>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</si>
  <si>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後期高齢者医療事業会計</t>
    <phoneticPr fontId="5"/>
  </si>
  <si>
    <t>介護保険事業会計</t>
    <phoneticPr fontId="5"/>
  </si>
  <si>
    <t>介護サービス事業会計</t>
    <phoneticPr fontId="5"/>
  </si>
  <si>
    <t>水道事業会計</t>
    <phoneticPr fontId="5"/>
  </si>
  <si>
    <t>法適用企業</t>
    <phoneticPr fontId="5"/>
  </si>
  <si>
    <t>公共下水道事業会計</t>
    <phoneticPr fontId="5"/>
  </si>
  <si>
    <t>公設地方卸売市場事業特別会計</t>
    <phoneticPr fontId="5"/>
  </si>
  <si>
    <t>法非適用企業</t>
    <phoneticPr fontId="5"/>
  </si>
  <si>
    <t>港湾整備事業特別会計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</si>
  <si>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</si>
  <si>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</si>
  <si>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</si>
  <si>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</si>
  <si>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</si>
  <si>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</si>
  <si>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</si>
  <si>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</si>
  <si>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</si>
  <si>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</si>
  <si>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</si>
  <si>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</si>
  <si>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</si>
  <si>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</si>
  <si>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</si>
  <si>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</si>
  <si>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</si>
  <si>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</si>
  <si>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</si>
  <si>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</si>
  <si>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</si>
  <si>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</si>
  <si>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</si>
  <si>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</si>
  <si>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</si>
  <si>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</si>
  <si>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</si>
  <si>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</si>
  <si>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</si>
  <si>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</si>
  <si>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</si>
  <si>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</si>
  <si>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</si>
  <si>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</si>
  <si>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</si>
  <si>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</si>
  <si>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</si>
  <si>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</si>
  <si>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</si>
  <si>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</si>
  <si>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</si>
  <si>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</si>
  <si>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</si>
  <si>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</si>
  <si>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</si>
  <si>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</si>
  <si>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</si>
  <si>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</si>
  <si>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</si>
  <si>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</si>
  <si>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</si>
  <si>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</si>
  <si>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</si>
  <si>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</si>
  <si>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</si>
  <si>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</si>
  <si>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</si>
  <si>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</si>
  <si>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</si>
  <si>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</si>
  <si>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</si>
  <si>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</si>
  <si>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</si>
  <si>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</si>
  <si>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</si>
  <si>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</si>
  <si>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</si>
  <si>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</si>
  <si>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</si>
  <si>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</si>
  <si>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</si>
  <si>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</si>
  <si>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</si>
  <si>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</si>
  <si>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</si>
  <si>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</si>
  <si>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</si>
  <si>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</si>
  <si>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</si>
  <si>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</si>
  <si>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</si>
  <si>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</si>
  <si>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</si>
  <si>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</si>
  <si>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</si>
  <si>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</si>
  <si>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</si>
  <si>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</si>
  <si>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</si>
  <si>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</si>
  <si>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</si>
  <si>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</si>
  <si>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</si>
  <si>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</si>
  <si>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</si>
  <si>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</si>
  <si>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</si>
  <si>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</si>
  <si>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</si>
  <si>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</si>
  <si>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</si>
  <si>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</si>
  <si>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</si>
  <si>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</si>
  <si>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</si>
  <si>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</si>
  <si>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</si>
  <si>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</si>
  <si>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</si>
  <si>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</si>
  <si>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</si>
  <si>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</si>
  <si>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</si>
  <si>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</si>
  <si>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</si>
  <si>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</si>
  <si>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</si>
  <si>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</si>
  <si>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</si>
  <si>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</si>
  <si>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</si>
  <si>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</si>
  <si>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</si>
  <si>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</si>
  <si>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</si>
  <si>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</si>
  <si>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</si>
  <si>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</si>
  <si>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</si>
  <si>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</si>
  <si>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</si>
  <si>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</si>
  <si>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</si>
  <si>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</si>
  <si>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</si>
  <si>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3.12</t>
  </si>
  <si>
    <t>▲ 0.06</t>
  </si>
  <si>
    <t>▲ 10.15</t>
  </si>
  <si>
    <t>▲ 2.69</t>
  </si>
  <si>
    <t>公共下水道事業会計</t>
  </si>
  <si>
    <t>▲ 7.11</t>
  </si>
  <si>
    <t>一般会計</t>
  </si>
  <si>
    <t>介護保険事業会計</t>
  </si>
  <si>
    <t>水道事業会計</t>
  </si>
  <si>
    <t>国民健康保険事業会計</t>
  </si>
  <si>
    <t>後期高齢者医療事業会計</t>
  </si>
  <si>
    <t>奨学金会計</t>
  </si>
  <si>
    <t>介護サービス事業会計</t>
  </si>
  <si>
    <t>その他会計（赤字）</t>
  </si>
  <si>
    <t>その他会計（黒字）</t>
  </si>
  <si>
    <t>R02</t>
    <phoneticPr fontId="5"/>
  </si>
  <si>
    <t>R03</t>
    <phoneticPr fontId="5"/>
  </si>
  <si>
    <t>R04</t>
    <phoneticPr fontId="5"/>
  </si>
  <si>
    <t>R05</t>
    <phoneticPr fontId="5"/>
  </si>
  <si>
    <t>R06</t>
    <phoneticPr fontId="5"/>
  </si>
  <si>
    <t>南部檜山衛生処理組合</t>
    <phoneticPr fontId="2"/>
  </si>
  <si>
    <t>江差町・上ノ国町学校給食組合</t>
    <phoneticPr fontId="2"/>
  </si>
  <si>
    <t>檜山広域行政組合</t>
    <phoneticPr fontId="2"/>
  </si>
  <si>
    <t>渡島・檜山地方税滞納整理機構</t>
    <phoneticPr fontId="2"/>
  </si>
  <si>
    <t>ふるさと応援基金</t>
    <rPh sb="4" eb="6">
      <t>オウエン</t>
    </rPh>
    <rPh sb="6" eb="8">
      <t>キキン</t>
    </rPh>
    <phoneticPr fontId="5"/>
  </si>
  <si>
    <t>旧江差線（木古内・江差間）鉄道施設等整理基金</t>
  </si>
  <si>
    <t>江差町かもめ島交流拠点づくり基金</t>
  </si>
  <si>
    <t>歴史を生かすまちづくり基金</t>
    <phoneticPr fontId="2"/>
  </si>
  <si>
    <t>森林環境譲与税基金</t>
    <rPh sb="0" eb="2">
      <t>シンリン</t>
    </rPh>
    <rPh sb="2" eb="4">
      <t>カンキョウ</t>
    </rPh>
    <rPh sb="4" eb="6">
      <t>ジョウヨ</t>
    </rPh>
    <rPh sb="6" eb="7">
      <t>ゼイ</t>
    </rPh>
    <rPh sb="7" eb="9">
      <t>キキン</t>
    </rPh>
    <phoneticPr fontId="2"/>
  </si>
  <si>
    <t>法適用企業　実質収支の額は正しくは25百万円</t>
    <rPh sb="6" eb="8">
      <t>ジッシツ</t>
    </rPh>
    <rPh sb="8" eb="10">
      <t>シュウシ</t>
    </rPh>
    <rPh sb="11" eb="12">
      <t>ガク</t>
    </rPh>
    <rPh sb="13" eb="14">
      <t>タダ</t>
    </rPh>
    <rPh sb="19" eb="22">
      <t>ヒャクマンエン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</si>
  <si>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</si>
  <si>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</si>
  <si>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将来負担比率、有形固定資産減価償却率のいずれも類似団体より高くなっている。
　各種公共事業の推進により、公債費負担が高くなっており、公共施設やインフラ資産の更新が十分に進んでいない一因となっている。</t>
    <rPh sb="1" eb="3">
      <t>ショウライ</t>
    </rPh>
    <rPh sb="3" eb="5">
      <t>フタン</t>
    </rPh>
    <rPh sb="5" eb="7">
      <t>ヒリツ</t>
    </rPh>
    <rPh sb="8" eb="10">
      <t>ユウケイ</t>
    </rPh>
    <rPh sb="10" eb="12">
      <t>コテイ</t>
    </rPh>
    <rPh sb="12" eb="14">
      <t>シサン</t>
    </rPh>
    <rPh sb="14" eb="16">
      <t>ゲンカ</t>
    </rPh>
    <rPh sb="16" eb="18">
      <t>ショウキャク</t>
    </rPh>
    <rPh sb="18" eb="19">
      <t>リツ</t>
    </rPh>
    <rPh sb="24" eb="26">
      <t>ルイジ</t>
    </rPh>
    <rPh sb="26" eb="28">
      <t>ダンタイ</t>
    </rPh>
    <rPh sb="30" eb="31">
      <t>タカ</t>
    </rPh>
    <rPh sb="40" eb="42">
      <t>カクシュ</t>
    </rPh>
    <rPh sb="42" eb="44">
      <t>コウキョウ</t>
    </rPh>
    <rPh sb="44" eb="46">
      <t>ジギョウ</t>
    </rPh>
    <rPh sb="47" eb="49">
      <t>スイシン</t>
    </rPh>
    <rPh sb="53" eb="56">
      <t>コウサイヒ</t>
    </rPh>
    <rPh sb="56" eb="58">
      <t>フタン</t>
    </rPh>
    <rPh sb="59" eb="60">
      <t>タカ</t>
    </rPh>
    <rPh sb="67" eb="69">
      <t>コウキョウ</t>
    </rPh>
    <rPh sb="69" eb="71">
      <t>シセツ</t>
    </rPh>
    <rPh sb="76" eb="78">
      <t>シサン</t>
    </rPh>
    <rPh sb="79" eb="81">
      <t>コウシン</t>
    </rPh>
    <rPh sb="82" eb="84">
      <t>ジュウブン</t>
    </rPh>
    <rPh sb="85" eb="86">
      <t>スス</t>
    </rPh>
    <rPh sb="91" eb="93">
      <t>イチイン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</si>
  <si>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</si>
  <si>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</si>
  <si>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</si>
  <si>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</si>
  <si>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</si>
  <si>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</si>
  <si>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実質公債費比率は、標準財政規模の増加や元利償還金の減少により減少傾向にある。
　将来負担比率は、地方債残高の減少等により減少傾向にあったが、新たな公共事業等の実施により令和５年度から増加に転じており、類似団体を上回っている。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</si>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</sst>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F8CE-49E0-98CF-30B58E5AF85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64660</c:v>
                </c:pt>
                <c:pt idx="1">
                  <c:v>64823</c:v>
                </c:pt>
                <c:pt idx="2">
                  <c:v>62258</c:v>
                </c:pt>
                <c:pt idx="3">
                  <c:v>130418</c:v>
                </c:pt>
                <c:pt idx="4">
                  <c:v>124940</c:v>
                </c:pt>
              </c:numCache>
            </c:numRef>
          </c:val>
          <c:smooth val="0"/>
          <c:extLst>
            <c:ext xmlns:c16="http://schemas.microsoft.com/office/drawing/2014/chart" uri="{C3380CC4-5D6E-409C-BE32-E72D297353CC}">
              <c16:uniqueId val="{00000001-F8CE-49E0-98CF-30B58E5AF85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5.15</c:v>
                </c:pt>
                <c:pt idx="1">
                  <c:v>4.7300000000000004</c:v>
                </c:pt>
                <c:pt idx="2">
                  <c:v>6.63</c:v>
                </c:pt>
                <c:pt idx="3">
                  <c:v>5.2</c:v>
                </c:pt>
                <c:pt idx="4">
                  <c:v>7.78</c:v>
                </c:pt>
              </c:numCache>
            </c:numRef>
          </c:val>
          <c:extLst>
            <c:ext xmlns:c16="http://schemas.microsoft.com/office/drawing/2014/chart" uri="{C3380CC4-5D6E-409C-BE32-E72D297353CC}">
              <c16:uniqueId val="{00000000-4F23-4D2D-801B-812487D7E38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64.78</c:v>
                </c:pt>
                <c:pt idx="1">
                  <c:v>62.8</c:v>
                </c:pt>
                <c:pt idx="2">
                  <c:v>65.27</c:v>
                </c:pt>
                <c:pt idx="3">
                  <c:v>61.23</c:v>
                </c:pt>
                <c:pt idx="4">
                  <c:v>56.9</c:v>
                </c:pt>
              </c:numCache>
            </c:numRef>
          </c:val>
          <c:extLst>
            <c:ext xmlns:c16="http://schemas.microsoft.com/office/drawing/2014/chart" uri="{C3380CC4-5D6E-409C-BE32-E72D297353CC}">
              <c16:uniqueId val="{00000001-4F23-4D2D-801B-812487D7E38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-3.12</c:v>
                </c:pt>
                <c:pt idx="1">
                  <c:v>-0.06</c:v>
                </c:pt>
                <c:pt idx="2">
                  <c:v>1.01</c:v>
                </c:pt>
                <c:pt idx="3">
                  <c:v>-10.15</c:v>
                </c:pt>
                <c:pt idx="4">
                  <c:v>-2.69</c:v>
                </c:pt>
              </c:numCache>
            </c:numRef>
          </c:val>
          <c:smooth val="0"/>
          <c:extLst>
            <c:ext xmlns:c16="http://schemas.microsoft.com/office/drawing/2014/chart" uri="{C3380CC4-5D6E-409C-BE32-E72D297353CC}">
              <c16:uniqueId val="{00000002-4F23-4D2D-801B-812487D7E38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0.01</c:v>
                </c:pt>
                <c:pt idx="4">
                  <c:v>#N/A</c:v>
                </c:pt>
                <c:pt idx="5">
                  <c:v>0</c:v>
                </c:pt>
                <c:pt idx="6">
                  <c:v>#N/A</c:v>
                </c:pt>
                <c:pt idx="7">
                  <c:v>4.57</c:v>
                </c:pt>
                <c:pt idx="8">
                  <c:v>#N/A</c:v>
                </c:pt>
                <c:pt idx="9">
                  <c:v>0</c:v>
                </c:pt>
              </c:numCache>
            </c:numRef>
          </c:val>
          <c:extLst>
            <c:ext xmlns:c16="http://schemas.microsoft.com/office/drawing/2014/chart" uri="{C3380CC4-5D6E-409C-BE32-E72D297353CC}">
              <c16:uniqueId val="{00000000-A5D3-49BA-89F5-24097E28162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5D3-49BA-89F5-24097E281620}"/>
            </c:ext>
          </c:extLst>
        </c:ser>
        <c:ser>
          <c:idx val="2"/>
          <c:order val="2"/>
          <c:tx>
            <c:strRef>
              <c:f>データシート!$A$29</c:f>
              <c:strCache>
                <c:ptCount val="1"/>
                <c:pt idx="0">
                  <c:v>介護サービス事業会計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A5D3-49BA-89F5-24097E281620}"/>
            </c:ext>
          </c:extLst>
        </c:ser>
        <c:ser>
          <c:idx val="3"/>
          <c:order val="3"/>
          <c:tx>
            <c:strRef>
              <c:f>データシート!$A$30</c:f>
              <c:strCache>
                <c:ptCount val="1"/>
                <c:pt idx="0">
                  <c:v>奨学金会計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A5D3-49BA-89F5-24097E281620}"/>
            </c:ext>
          </c:extLst>
        </c:ser>
        <c:ser>
          <c:idx val="4"/>
          <c:order val="4"/>
          <c:tx>
            <c:strRef>
              <c:f>データシート!$A$31</c:f>
              <c:strCache>
                <c:ptCount val="1"/>
                <c:pt idx="0">
                  <c:v>後期高齢者医療事業会計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0.02</c:v>
                </c:pt>
                <c:pt idx="4">
                  <c:v>#N/A</c:v>
                </c:pt>
                <c:pt idx="5">
                  <c:v>0.03</c:v>
                </c:pt>
                <c:pt idx="6">
                  <c:v>#N/A</c:v>
                </c:pt>
                <c:pt idx="7">
                  <c:v>0</c:v>
                </c:pt>
                <c:pt idx="8">
                  <c:v>#N/A</c:v>
                </c:pt>
                <c:pt idx="9">
                  <c:v>0.01</c:v>
                </c:pt>
              </c:numCache>
            </c:numRef>
          </c:val>
          <c:extLst>
            <c:ext xmlns:c16="http://schemas.microsoft.com/office/drawing/2014/chart" uri="{C3380CC4-5D6E-409C-BE32-E72D297353CC}">
              <c16:uniqueId val="{00000004-A5D3-49BA-89F5-24097E281620}"/>
            </c:ext>
          </c:extLst>
        </c:ser>
        <c:ser>
          <c:idx val="5"/>
          <c:order val="5"/>
          <c:tx>
            <c:strRef>
              <c:f>データシート!$A$32</c:f>
              <c:strCache>
                <c:ptCount val="1"/>
                <c:pt idx="0">
                  <c:v>国民健康保険事業会計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c:v>
                </c:pt>
                <c:pt idx="2">
                  <c:v>#N/A</c:v>
                </c:pt>
                <c:pt idx="3">
                  <c:v>0.18</c:v>
                </c:pt>
                <c:pt idx="4">
                  <c:v>#N/A</c:v>
                </c:pt>
                <c:pt idx="5">
                  <c:v>0.05</c:v>
                </c:pt>
                <c:pt idx="6">
                  <c:v>#N/A</c:v>
                </c:pt>
                <c:pt idx="7">
                  <c:v>0.1</c:v>
                </c:pt>
                <c:pt idx="8">
                  <c:v>#N/A</c:v>
                </c:pt>
                <c:pt idx="9">
                  <c:v>0.03</c:v>
                </c:pt>
              </c:numCache>
            </c:numRef>
          </c:val>
          <c:extLst>
            <c:ext xmlns:c16="http://schemas.microsoft.com/office/drawing/2014/chart" uri="{C3380CC4-5D6E-409C-BE32-E72D297353CC}">
              <c16:uniqueId val="{00000005-A5D3-49BA-89F5-24097E281620}"/>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1.33</c:v>
                </c:pt>
                <c:pt idx="2">
                  <c:v>#N/A</c:v>
                </c:pt>
                <c:pt idx="3">
                  <c:v>1.41</c:v>
                </c:pt>
                <c:pt idx="4">
                  <c:v>#N/A</c:v>
                </c:pt>
                <c:pt idx="5">
                  <c:v>1.06</c:v>
                </c:pt>
                <c:pt idx="6">
                  <c:v>#N/A</c:v>
                </c:pt>
                <c:pt idx="7">
                  <c:v>1.1399999999999999</c:v>
                </c:pt>
                <c:pt idx="8">
                  <c:v>#N/A</c:v>
                </c:pt>
                <c:pt idx="9">
                  <c:v>0.8</c:v>
                </c:pt>
              </c:numCache>
            </c:numRef>
          </c:val>
          <c:extLst>
            <c:ext xmlns:c16="http://schemas.microsoft.com/office/drawing/2014/chart" uri="{C3380CC4-5D6E-409C-BE32-E72D297353CC}">
              <c16:uniqueId val="{00000006-A5D3-49BA-89F5-24097E281620}"/>
            </c:ext>
          </c:extLst>
        </c:ser>
        <c:ser>
          <c:idx val="7"/>
          <c:order val="7"/>
          <c:tx>
            <c:strRef>
              <c:f>データシート!$A$34</c:f>
              <c:strCache>
                <c:ptCount val="1"/>
                <c:pt idx="0">
                  <c:v>介護保険事業会計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0.97</c:v>
                </c:pt>
                <c:pt idx="2">
                  <c:v>#N/A</c:v>
                </c:pt>
                <c:pt idx="3">
                  <c:v>1.76</c:v>
                </c:pt>
                <c:pt idx="4">
                  <c:v>#N/A</c:v>
                </c:pt>
                <c:pt idx="5">
                  <c:v>2.29</c:v>
                </c:pt>
                <c:pt idx="6">
                  <c:v>#N/A</c:v>
                </c:pt>
                <c:pt idx="7">
                  <c:v>2.69</c:v>
                </c:pt>
                <c:pt idx="8">
                  <c:v>#N/A</c:v>
                </c:pt>
                <c:pt idx="9">
                  <c:v>3.61</c:v>
                </c:pt>
              </c:numCache>
            </c:numRef>
          </c:val>
          <c:extLst>
            <c:ext xmlns:c16="http://schemas.microsoft.com/office/drawing/2014/chart" uri="{C3380CC4-5D6E-409C-BE32-E72D297353CC}">
              <c16:uniqueId val="{00000007-A5D3-49BA-89F5-24097E28162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5.14</c:v>
                </c:pt>
                <c:pt idx="2">
                  <c:v>#N/A</c:v>
                </c:pt>
                <c:pt idx="3">
                  <c:v>4.7300000000000004</c:v>
                </c:pt>
                <c:pt idx="4">
                  <c:v>#N/A</c:v>
                </c:pt>
                <c:pt idx="5">
                  <c:v>6.62</c:v>
                </c:pt>
                <c:pt idx="6">
                  <c:v>#N/A</c:v>
                </c:pt>
                <c:pt idx="7">
                  <c:v>5.19</c:v>
                </c:pt>
                <c:pt idx="8">
                  <c:v>#N/A</c:v>
                </c:pt>
                <c:pt idx="9">
                  <c:v>7.78</c:v>
                </c:pt>
              </c:numCache>
            </c:numRef>
          </c:val>
          <c:extLst>
            <c:ext xmlns:c16="http://schemas.microsoft.com/office/drawing/2014/chart" uri="{C3380CC4-5D6E-409C-BE32-E72D297353CC}">
              <c16:uniqueId val="{00000008-A5D3-49BA-89F5-24097E281620}"/>
            </c:ext>
          </c:extLst>
        </c:ser>
        <c:ser>
          <c:idx val="9"/>
          <c:order val="9"/>
          <c:tx>
            <c:strRef>
              <c:f>データシート!$A$36</c:f>
              <c:strCache>
                <c:ptCount val="1"/>
                <c:pt idx="0">
                  <c:v>公共下水道事業会計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0</c:v>
                </c:pt>
                <c:pt idx="7">
                  <c:v>0</c:v>
                </c:pt>
                <c:pt idx="8">
                  <c:v>7.11</c:v>
                </c:pt>
                <c:pt idx="9">
                  <c:v>#N/A</c:v>
                </c:pt>
              </c:numCache>
            </c:numRef>
          </c:val>
          <c:extLst>
            <c:ext xmlns:c16="http://schemas.microsoft.com/office/drawing/2014/chart" uri="{C3380CC4-5D6E-409C-BE32-E72D297353CC}">
              <c16:uniqueId val="{00000009-A5D3-49BA-89F5-24097E28162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502</c:v>
                </c:pt>
                <c:pt idx="5">
                  <c:v>471</c:v>
                </c:pt>
                <c:pt idx="8">
                  <c:v>445</c:v>
                </c:pt>
                <c:pt idx="11">
                  <c:v>454</c:v>
                </c:pt>
                <c:pt idx="14">
                  <c:v>446</c:v>
                </c:pt>
              </c:numCache>
            </c:numRef>
          </c:val>
          <c:extLst>
            <c:ext xmlns:c16="http://schemas.microsoft.com/office/drawing/2014/chart" uri="{C3380CC4-5D6E-409C-BE32-E72D297353CC}">
              <c16:uniqueId val="{00000000-C234-4E30-84D8-70CED0B68F7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234-4E30-84D8-70CED0B68F7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c:v>
                </c:pt>
                <c:pt idx="3">
                  <c:v>10</c:v>
                </c:pt>
                <c:pt idx="6">
                  <c:v>3</c:v>
                </c:pt>
                <c:pt idx="9">
                  <c:v>3</c:v>
                </c:pt>
                <c:pt idx="12">
                  <c:v>3</c:v>
                </c:pt>
              </c:numCache>
            </c:numRef>
          </c:val>
          <c:extLst>
            <c:ext xmlns:c16="http://schemas.microsoft.com/office/drawing/2014/chart" uri="{C3380CC4-5D6E-409C-BE32-E72D297353CC}">
              <c16:uniqueId val="{00000002-C234-4E30-84D8-70CED0B68F7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c:v>
                </c:pt>
                <c:pt idx="3">
                  <c:v>3</c:v>
                </c:pt>
                <c:pt idx="6">
                  <c:v>3</c:v>
                </c:pt>
                <c:pt idx="9">
                  <c:v>1</c:v>
                </c:pt>
                <c:pt idx="12">
                  <c:v>10</c:v>
                </c:pt>
              </c:numCache>
            </c:numRef>
          </c:val>
          <c:extLst>
            <c:ext xmlns:c16="http://schemas.microsoft.com/office/drawing/2014/chart" uri="{C3380CC4-5D6E-409C-BE32-E72D297353CC}">
              <c16:uniqueId val="{00000003-C234-4E30-84D8-70CED0B68F7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291</c:v>
                </c:pt>
                <c:pt idx="3">
                  <c:v>289</c:v>
                </c:pt>
                <c:pt idx="6">
                  <c:v>278</c:v>
                </c:pt>
                <c:pt idx="9">
                  <c:v>291</c:v>
                </c:pt>
                <c:pt idx="12">
                  <c:v>280</c:v>
                </c:pt>
              </c:numCache>
            </c:numRef>
          </c:val>
          <c:extLst>
            <c:ext xmlns:c16="http://schemas.microsoft.com/office/drawing/2014/chart" uri="{C3380CC4-5D6E-409C-BE32-E72D297353CC}">
              <c16:uniqueId val="{00000004-C234-4E30-84D8-70CED0B68F7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234-4E30-84D8-70CED0B68F7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234-4E30-84D8-70CED0B68F7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629</c:v>
                </c:pt>
                <c:pt idx="3">
                  <c:v>591</c:v>
                </c:pt>
                <c:pt idx="6">
                  <c:v>549</c:v>
                </c:pt>
                <c:pt idx="9">
                  <c:v>550</c:v>
                </c:pt>
                <c:pt idx="12">
                  <c:v>534</c:v>
                </c:pt>
              </c:numCache>
            </c:numRef>
          </c:val>
          <c:extLst>
            <c:ext xmlns:c16="http://schemas.microsoft.com/office/drawing/2014/chart" uri="{C3380CC4-5D6E-409C-BE32-E72D297353CC}">
              <c16:uniqueId val="{00000007-C234-4E30-84D8-70CED0B68F7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429</c:v>
                </c:pt>
                <c:pt idx="2">
                  <c:v>#N/A</c:v>
                </c:pt>
                <c:pt idx="3">
                  <c:v>#N/A</c:v>
                </c:pt>
                <c:pt idx="4">
                  <c:v>422</c:v>
                </c:pt>
                <c:pt idx="5">
                  <c:v>#N/A</c:v>
                </c:pt>
                <c:pt idx="6">
                  <c:v>#N/A</c:v>
                </c:pt>
                <c:pt idx="7">
                  <c:v>388</c:v>
                </c:pt>
                <c:pt idx="8">
                  <c:v>#N/A</c:v>
                </c:pt>
                <c:pt idx="9">
                  <c:v>#N/A</c:v>
                </c:pt>
                <c:pt idx="10">
                  <c:v>391</c:v>
                </c:pt>
                <c:pt idx="11">
                  <c:v>#N/A</c:v>
                </c:pt>
                <c:pt idx="12">
                  <c:v>#N/A</c:v>
                </c:pt>
                <c:pt idx="13">
                  <c:v>381</c:v>
                </c:pt>
                <c:pt idx="14">
                  <c:v>#N/A</c:v>
                </c:pt>
              </c:numCache>
            </c:numRef>
          </c:val>
          <c:smooth val="0"/>
          <c:extLst>
            <c:ext xmlns:c16="http://schemas.microsoft.com/office/drawing/2014/chart" uri="{C3380CC4-5D6E-409C-BE32-E72D297353CC}">
              <c16:uniqueId val="{00000008-C234-4E30-84D8-70CED0B68F7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4446</c:v>
                </c:pt>
                <c:pt idx="5">
                  <c:v>4207</c:v>
                </c:pt>
                <c:pt idx="8">
                  <c:v>4554</c:v>
                </c:pt>
                <c:pt idx="11">
                  <c:v>4459</c:v>
                </c:pt>
                <c:pt idx="14">
                  <c:v>4175</c:v>
                </c:pt>
              </c:numCache>
            </c:numRef>
          </c:val>
          <c:extLst>
            <c:ext xmlns:c16="http://schemas.microsoft.com/office/drawing/2014/chart" uri="{C3380CC4-5D6E-409C-BE32-E72D297353CC}">
              <c16:uniqueId val="{00000000-1A9A-47B8-9213-A47D6D9A42B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298</c:v>
                </c:pt>
                <c:pt idx="5">
                  <c:v>267</c:v>
                </c:pt>
                <c:pt idx="8">
                  <c:v>258</c:v>
                </c:pt>
                <c:pt idx="11">
                  <c:v>254</c:v>
                </c:pt>
                <c:pt idx="14">
                  <c:v>250</c:v>
                </c:pt>
              </c:numCache>
            </c:numRef>
          </c:val>
          <c:extLst>
            <c:ext xmlns:c16="http://schemas.microsoft.com/office/drawing/2014/chart" uri="{C3380CC4-5D6E-409C-BE32-E72D297353CC}">
              <c16:uniqueId val="{00000001-1A9A-47B8-9213-A47D6D9A42B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2567</c:v>
                </c:pt>
                <c:pt idx="5">
                  <c:v>2715</c:v>
                </c:pt>
                <c:pt idx="8">
                  <c:v>2796</c:v>
                </c:pt>
                <c:pt idx="11">
                  <c:v>2703</c:v>
                </c:pt>
                <c:pt idx="14">
                  <c:v>2665</c:v>
                </c:pt>
              </c:numCache>
            </c:numRef>
          </c:val>
          <c:extLst>
            <c:ext xmlns:c16="http://schemas.microsoft.com/office/drawing/2014/chart" uri="{C3380CC4-5D6E-409C-BE32-E72D297353CC}">
              <c16:uniqueId val="{00000002-1A9A-47B8-9213-A47D6D9A42B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A9A-47B8-9213-A47D6D9A42B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A9A-47B8-9213-A47D6D9A42B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10</c:v>
                </c:pt>
                <c:pt idx="3">
                  <c:v>0</c:v>
                </c:pt>
                <c:pt idx="6">
                  <c:v>0</c:v>
                </c:pt>
                <c:pt idx="9">
                  <c:v>0</c:v>
                </c:pt>
                <c:pt idx="12">
                  <c:v>0</c:v>
                </c:pt>
              </c:numCache>
            </c:numRef>
          </c:val>
          <c:extLst>
            <c:ext xmlns:c16="http://schemas.microsoft.com/office/drawing/2014/chart" uri="{C3380CC4-5D6E-409C-BE32-E72D297353CC}">
              <c16:uniqueId val="{00000005-1A9A-47B8-9213-A47D6D9A42B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1064</c:v>
                </c:pt>
                <c:pt idx="3">
                  <c:v>1041</c:v>
                </c:pt>
                <c:pt idx="6">
                  <c:v>1066</c:v>
                </c:pt>
                <c:pt idx="9">
                  <c:v>1082</c:v>
                </c:pt>
                <c:pt idx="12">
                  <c:v>1081</c:v>
                </c:pt>
              </c:numCache>
            </c:numRef>
          </c:val>
          <c:extLst>
            <c:ext xmlns:c16="http://schemas.microsoft.com/office/drawing/2014/chart" uri="{C3380CC4-5D6E-409C-BE32-E72D297353CC}">
              <c16:uniqueId val="{00000006-1A9A-47B8-9213-A47D6D9A42B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c:v>
                </c:pt>
                <c:pt idx="3">
                  <c:v>6</c:v>
                </c:pt>
                <c:pt idx="6">
                  <c:v>5</c:v>
                </c:pt>
                <c:pt idx="9">
                  <c:v>3</c:v>
                </c:pt>
                <c:pt idx="12">
                  <c:v>1</c:v>
                </c:pt>
              </c:numCache>
            </c:numRef>
          </c:val>
          <c:extLst>
            <c:ext xmlns:c16="http://schemas.microsoft.com/office/drawing/2014/chart" uri="{C3380CC4-5D6E-409C-BE32-E72D297353CC}">
              <c16:uniqueId val="{00000007-1A9A-47B8-9213-A47D6D9A42B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2480</c:v>
                </c:pt>
                <c:pt idx="3">
                  <c:v>2400</c:v>
                </c:pt>
                <c:pt idx="6">
                  <c:v>2294</c:v>
                </c:pt>
                <c:pt idx="9">
                  <c:v>2089</c:v>
                </c:pt>
                <c:pt idx="12">
                  <c:v>1911</c:v>
                </c:pt>
              </c:numCache>
            </c:numRef>
          </c:val>
          <c:extLst>
            <c:ext xmlns:c16="http://schemas.microsoft.com/office/drawing/2014/chart" uri="{C3380CC4-5D6E-409C-BE32-E72D297353CC}">
              <c16:uniqueId val="{00000008-1A9A-47B8-9213-A47D6D9A42B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24</c:v>
                </c:pt>
                <c:pt idx="3">
                  <c:v>13</c:v>
                </c:pt>
                <c:pt idx="6">
                  <c:v>8</c:v>
                </c:pt>
                <c:pt idx="9">
                  <c:v>3</c:v>
                </c:pt>
                <c:pt idx="12">
                  <c:v>0</c:v>
                </c:pt>
              </c:numCache>
            </c:numRef>
          </c:val>
          <c:extLst>
            <c:ext xmlns:c16="http://schemas.microsoft.com/office/drawing/2014/chart" uri="{C3380CC4-5D6E-409C-BE32-E72D297353CC}">
              <c16:uniqueId val="{00000009-1A9A-47B8-9213-A47D6D9A42B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5473</c:v>
                </c:pt>
                <c:pt idx="3">
                  <c:v>5564</c:v>
                </c:pt>
                <c:pt idx="6">
                  <c:v>5510</c:v>
                </c:pt>
                <c:pt idx="9">
                  <c:v>5665</c:v>
                </c:pt>
                <c:pt idx="12">
                  <c:v>5710</c:v>
                </c:pt>
              </c:numCache>
            </c:numRef>
          </c:val>
          <c:extLst>
            <c:ext xmlns:c16="http://schemas.microsoft.com/office/drawing/2014/chart" uri="{C3380CC4-5D6E-409C-BE32-E72D297353CC}">
              <c16:uniqueId val="{0000000A-1A9A-47B8-9213-A47D6D9A42B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1751</c:v>
                </c:pt>
                <c:pt idx="2">
                  <c:v>#N/A</c:v>
                </c:pt>
                <c:pt idx="3">
                  <c:v>#N/A</c:v>
                </c:pt>
                <c:pt idx="4">
                  <c:v>1835</c:v>
                </c:pt>
                <c:pt idx="5">
                  <c:v>#N/A</c:v>
                </c:pt>
                <c:pt idx="6">
                  <c:v>#N/A</c:v>
                </c:pt>
                <c:pt idx="7">
                  <c:v>1274</c:v>
                </c:pt>
                <c:pt idx="8">
                  <c:v>#N/A</c:v>
                </c:pt>
                <c:pt idx="9">
                  <c:v>#N/A</c:v>
                </c:pt>
                <c:pt idx="10">
                  <c:v>1425</c:v>
                </c:pt>
                <c:pt idx="11">
                  <c:v>#N/A</c:v>
                </c:pt>
                <c:pt idx="12">
                  <c:v>#N/A</c:v>
                </c:pt>
                <c:pt idx="13">
                  <c:v>1613</c:v>
                </c:pt>
                <c:pt idx="14">
                  <c:v>#N/A</c:v>
                </c:pt>
              </c:numCache>
            </c:numRef>
          </c:val>
          <c:smooth val="0"/>
          <c:extLst>
            <c:ext xmlns:c16="http://schemas.microsoft.com/office/drawing/2014/chart" uri="{C3380CC4-5D6E-409C-BE32-E72D297353CC}">
              <c16:uniqueId val="{0000000B-1A9A-47B8-9213-A47D6D9A42B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2381</c:v>
                </c:pt>
                <c:pt idx="1">
                  <c:v>2201</c:v>
                </c:pt>
                <c:pt idx="2">
                  <c:v>2101</c:v>
                </c:pt>
              </c:numCache>
            </c:numRef>
          </c:val>
          <c:extLst>
            <c:ext xmlns:c16="http://schemas.microsoft.com/office/drawing/2014/chart" uri="{C3380CC4-5D6E-409C-BE32-E72D297353CC}">
              <c16:uniqueId val="{00000000-9CDB-4BE3-92C8-8D7F040ACA7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40</c:v>
                </c:pt>
                <c:pt idx="1">
                  <c:v>54</c:v>
                </c:pt>
                <c:pt idx="2">
                  <c:v>72</c:v>
                </c:pt>
              </c:numCache>
            </c:numRef>
          </c:val>
          <c:extLst>
            <c:ext xmlns:c16="http://schemas.microsoft.com/office/drawing/2014/chart" uri="{C3380CC4-5D6E-409C-BE32-E72D297353CC}">
              <c16:uniqueId val="{00000001-9CDB-4BE3-92C8-8D7F040ACA7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211</c:v>
                </c:pt>
                <c:pt idx="1">
                  <c:v>291</c:v>
                </c:pt>
                <c:pt idx="2">
                  <c:v>338</c:v>
                </c:pt>
              </c:numCache>
            </c:numRef>
          </c:val>
          <c:extLst>
            <c:ext xmlns:c16="http://schemas.microsoft.com/office/drawing/2014/chart" uri="{C3380CC4-5D6E-409C-BE32-E72D297353CC}">
              <c16:uniqueId val="{00000002-9CDB-4BE3-92C8-8D7F040ACA7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{4A51D9DA-1FD6-4046-ACF7-EC3364AB1C1D}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F07-49C2-AEAA-E18953EE179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{28CF9129-DC7D-497B-A94A-F068D1544A50}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F07-49C2-AEAA-E18953EE179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{BD8B3197-004F-4C58-AE31-78F6DB5B1636}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F07-49C2-AEAA-E18953EE179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{6B504BC8-AB0E-413F-B564-F68ECBC3124F}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F07-49C2-AEAA-E18953EE179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{BFB41D53-297D-4038-A73E-618B0AC26F27}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F07-49C2-AEAA-E18953EE179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{DA4D5D14-7BB3-42C3-BAFA-40C206A0BA36}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F07-49C2-AEAA-E18953EE179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{F1DE43FB-39C9-4C40-A817-8CD4ED5D32FA}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F07-49C2-AEAA-E18953EE179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{0913778A-C772-479E-96E8-8D05679F9647}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F07-49C2-AEAA-E18953EE179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{9D4F6142-4720-4611-9BBB-1BDE847F0CEA}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F07-49C2-AEAA-E18953EE179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70.8</c:v>
                </c:pt>
                <c:pt idx="8">
                  <c:v>76.3</c:v>
                </c:pt>
                <c:pt idx="16">
                  <c:v>73.7</c:v>
                </c:pt>
                <c:pt idx="24">
                  <c:v>74.2</c:v>
                </c:pt>
                <c:pt idx="32">
                  <c:v>75.900000000000006</c:v>
                </c:pt>
              </c:numCache>
            </c:numRef>
          </c:xVal>
          <c:yVal>
            <c:numRef>
              <c:f>公会計指標分析・財政指標組合せ分析表!$BP$51:$DC$51</c:f>
              <c:numCache>
                <c:formatCode>#,##0.0;"▲ "#,##0.0</c:formatCode>
                <c:ptCount val="40"/>
                <c:pt idx="0">
                  <c:v>58.8</c:v>
                </c:pt>
                <c:pt idx="8">
                  <c:v>56.2</c:v>
                </c:pt>
                <c:pt idx="16">
                  <c:v>39.200000000000003</c:v>
                </c:pt>
                <c:pt idx="24">
                  <c:v>44.8</c:v>
                </c:pt>
                <c:pt idx="32">
                  <c:v>49</c:v>
                </c:pt>
              </c:numCache>
            </c:numRef>
          </c:yVal>
          <c:smooth val="0"/>
          <c:extLst>
            <c:ext xmlns:c16="http://schemas.microsoft.com/office/drawing/2014/chart" uri="{C3380CC4-5D6E-409C-BE32-E72D297353CC}">
              <c16:uniqueId val="{00000009-6F07-49C2-AEAA-E18953EE179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3394302402349844E-2"/>
                  <c:y val="-4.5047531660835596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{978F6EDF-6A46-4E4D-AC80-669F7AE88366}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F07-49C2-AEAA-E18953EE179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{2025110D-3CBD-427B-B588-123264749148}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F07-49C2-AEAA-E18953EE179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{BA479AFE-E59E-4071-AF4B-04C57D9EA300}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F07-49C2-AEAA-E18953EE179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{37E90D57-9DA3-48E1-ADFE-F60040E1C7A3}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F07-49C2-AEAA-E18953EE179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{9C15DBD5-E0B1-4CDA-B759-0898C4437699}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F07-49C2-AEAA-E18953EE179C}"/>
                </c:ext>
              </c:extLst>
            </c:dLbl>
            <c:dLbl>
              <c:idx val="8"/>
              <c:layout>
                <c:manualLayout>
                  <c:x val="-2.0637198898118478E-2"/>
                  <c:y val="-6.7188891505756007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{B9FA6747-DD14-4258-8AAB-A63052AED008}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F07-49C2-AEAA-E18953EE179C}"/>
                </c:ext>
              </c:extLst>
            </c:dLbl>
            <c:dLbl>
              <c:idx val="16"/>
              <c:layout>
                <c:manualLayout>
                  <c:x val="-3.2015750650234161E-2"/>
                  <c:y val="-9.298433325482731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{BE9120AB-A022-40BD-B3D3-71DAEF07310B}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F07-49C2-AEAA-E18953EE179C}"/>
                </c:ext>
              </c:extLst>
            </c:dLbl>
            <c:dLbl>
              <c:idx val="24"/>
              <c:layout>
                <c:manualLayout>
                  <c:x val="-4.5538669966448023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{42F974D9-0241-492B-8334-589341EC839D}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F07-49C2-AEAA-E18953EE179C}"/>
                </c:ext>
              </c:extLst>
            </c:dLbl>
            <c:dLbl>
              <c:idx val="32"/>
              <c:layout>
                <c:manualLayout>
                  <c:x val="-1.8492831334020431E-2"/>
                  <c:y val="-5.3734879155801045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{4F14D526-86FE-4D8A-AED6-F1AB76F5315A}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F07-49C2-AEAA-E18953EE179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6F07-49C2-AEAA-E18953EE179C}"/>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{B2DCC47A-E2C0-4850-8135-176C830E95F6}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684-47A6-BD47-AC1880FB0F6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{9A65B309-0156-4380-B922-CF7AB79F7D65}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684-47A6-BD47-AC1880FB0F6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{89C68853-D676-4341-9B32-DF2375E187F8}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684-47A6-BD47-AC1880FB0F6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{55EAFFDC-C259-4806-9DF9-0468A46C6347}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684-47A6-BD47-AC1880FB0F6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{4D93934A-BE40-4FE3-A099-7133D1ACBDD1}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684-47A6-BD47-AC1880FB0F6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{7D87E6C2-2361-48FD-BBCD-CF7141FE44F9}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684-47A6-BD47-AC1880FB0F6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{9BE36040-DFF5-49E4-8CEE-FB6C43C951A7}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684-47A6-BD47-AC1880FB0F6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{A9886EFE-9AA6-410E-B9FB-6A5F696303D2}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684-47A6-BD47-AC1880FB0F6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{2536CC18-BFBF-4051-A1C7-E405246713F8}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684-47A6-BD47-AC1880FB0F6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15.6</c:v>
                </c:pt>
                <c:pt idx="8">
                  <c:v>14.2</c:v>
                </c:pt>
                <c:pt idx="16">
                  <c:v>13</c:v>
                </c:pt>
                <c:pt idx="24">
                  <c:v>12.3</c:v>
                </c:pt>
                <c:pt idx="32">
                  <c:v>11.9</c:v>
                </c:pt>
              </c:numCache>
            </c:numRef>
          </c:xVal>
          <c:yVal>
            <c:numRef>
              <c:f>公会計指標分析・財政指標組合せ分析表!$BP$73:$DC$73</c:f>
              <c:numCache>
                <c:formatCode>#,##0.0;"▲ "#,##0.0</c:formatCode>
                <c:ptCount val="40"/>
                <c:pt idx="0">
                  <c:v>58.8</c:v>
                </c:pt>
                <c:pt idx="8">
                  <c:v>56.2</c:v>
                </c:pt>
                <c:pt idx="16">
                  <c:v>39.200000000000003</c:v>
                </c:pt>
                <c:pt idx="24">
                  <c:v>44.8</c:v>
                </c:pt>
                <c:pt idx="32">
                  <c:v>49</c:v>
                </c:pt>
              </c:numCache>
            </c:numRef>
          </c:yVal>
          <c:smooth val="0"/>
          <c:extLst>
            <c:ext xmlns:c16="http://schemas.microsoft.com/office/drawing/2014/chart" uri="{C3380CC4-5D6E-409C-BE32-E72D297353CC}">
              <c16:uniqueId val="{00000009-B684-47A6-BD47-AC1880FB0F6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{399568C7-9B22-41CA-A857-256622650039}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684-47A6-BD47-AC1880FB0F6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{75B06152-EB3A-436F-875A-764D060C00BA}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684-47A6-BD47-AC1880FB0F6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{9A55F6DA-B50B-433D-BDE4-233CF7CA5548}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684-47A6-BD47-AC1880FB0F6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{77AE5320-9CB2-401B-BD08-A7C1D79BFDB5}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684-47A6-BD47-AC1880FB0F6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{66F951E2-96C5-462A-8A78-E1668FE529E9}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684-47A6-BD47-AC1880FB0F6E}"/>
                </c:ext>
              </c:extLst>
            </c:dLbl>
            <c:dLbl>
              <c:idx val="8"/>
              <c:layout>
                <c:manualLayout>
                  <c:x val="-3.6429687715380722E-2"/>
                  <c:y val="-9.316278365676715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{E2475891-02FF-4A40-9013-DDFA1F24B4D8}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684-47A6-BD47-AC1880FB0F6E}"/>
                </c:ext>
              </c:extLst>
            </c:dLbl>
            <c:dLbl>
              <c:idx val="16"/>
              <c:layout>
                <c:manualLayout>
                  <c:x val="-2.6710997734770581E-2"/>
                  <c:y val="-8.983671562640634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{B09CF841-4765-4E06-B620-2E4FF75DD195}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684-47A6-BD47-AC1880FB0F6E}"/>
                </c:ext>
              </c:extLst>
            </c:dLbl>
            <c:dLbl>
              <c:idx val="24"/>
              <c:layout>
                <c:manualLayout>
                  <c:x val="-3.1570342725075584E-2"/>
                  <c:y val="-1.441239065228125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{14254058-6489-40EC-B49D-4764EA5BF8AF}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684-47A6-BD47-AC1880FB0F6E}"/>
                </c:ext>
              </c:extLst>
            </c:dLbl>
            <c:dLbl>
              <c:idx val="32"/>
              <c:layout>
                <c:manualLayout>
                  <c:x val="-3.1570342725075584E-2"/>
                  <c:y val="-5.225384219679746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{F2832337-7183-43EA-95F8-E020826E593D}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684-47A6-BD47-AC1880FB0F6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B684-47A6-BD47-AC1880FB0F6E}"/>
            </c:ext>
          </c:extLst>
        </c:ser>
        <c:dLbls>
          <c:showLegendKey val="0"/>
          <c:showVal val="1"/>
          <c:showCatName val="0"/>
          <c:showSerName val="0"/>
          <c:showPercent val="0"/>
          <c:showBubbleSize val="0"/>
        </c:dLbls>
        <c:axId val="84219776"/>
        <c:axId val="84234240"/>
      </c:scatterChart>
      <c:valAx>
        <c:axId val="84219776"/>
        <c:scaling>
          <c:orientation val="maxMin"/>
          <c:max val="17"/>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6,607
6,572
109.48
6,788,930
6,481,920
287,336
3,692,040
5,710,367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長引く景気低迷等により、数年来税収の前年度比減が続いていたが、令和５年度</a:t>
          </a:r>
          <a:r>
            <a:rPr kumimoji="1" lang="ja-JP" altLang="en-US" sz="1100">
              <a:solidFill>
                <a:schemeClr val="dk1"/>
              </a:solidFill>
              <a:effectLst/>
              <a:latin typeface="+mn-lt"/>
              <a:ea typeface="+mn-ea"/>
              <a:cs typeface="+mn-cs"/>
            </a:rPr>
            <a:t>・令和６年度と</a:t>
          </a:r>
          <a:r>
            <a:rPr kumimoji="1" lang="ja-JP" altLang="ja-JP" sz="1100">
              <a:solidFill>
                <a:schemeClr val="dk1"/>
              </a:solidFill>
              <a:effectLst/>
              <a:latin typeface="+mn-lt"/>
              <a:ea typeface="+mn-ea"/>
              <a:cs typeface="+mn-cs"/>
            </a:rPr>
            <a:t>固定資産税</a:t>
          </a:r>
          <a:r>
            <a:rPr kumimoji="1" lang="ja-JP" altLang="en-US" sz="1100">
              <a:solidFill>
                <a:schemeClr val="dk1"/>
              </a:solidFill>
              <a:effectLst/>
              <a:latin typeface="+mn-lt"/>
              <a:ea typeface="+mn-ea"/>
              <a:cs typeface="+mn-cs"/>
            </a:rPr>
            <a:t>や法人住民税</a:t>
          </a:r>
          <a:r>
            <a:rPr kumimoji="1" lang="ja-JP" altLang="ja-JP" sz="1100">
              <a:solidFill>
                <a:schemeClr val="dk1"/>
              </a:solidFill>
              <a:effectLst/>
              <a:latin typeface="+mn-lt"/>
              <a:ea typeface="+mn-ea"/>
              <a:cs typeface="+mn-cs"/>
            </a:rPr>
            <a:t>の増などにより、わずかではあるが前年度比増となった。しかし、財政力としては</a:t>
          </a:r>
          <a:r>
            <a:rPr kumimoji="1" lang="en-US" altLang="ja-JP" sz="1100">
              <a:solidFill>
                <a:schemeClr val="dk1"/>
              </a:solidFill>
              <a:effectLst/>
              <a:latin typeface="+mn-lt"/>
              <a:ea typeface="+mn-ea"/>
              <a:cs typeface="+mn-cs"/>
            </a:rPr>
            <a:t>0.25</a:t>
          </a:r>
          <a:r>
            <a:rPr kumimoji="1" lang="ja-JP" altLang="ja-JP" sz="1100">
              <a:solidFill>
                <a:schemeClr val="dk1"/>
              </a:solidFill>
              <a:effectLst/>
              <a:latin typeface="+mn-lt"/>
              <a:ea typeface="+mn-ea"/>
              <a:cs typeface="+mn-cs"/>
            </a:rPr>
            <a:t>と北海道平均及び類似団体平均を下回っており、低水準で推移していることに変わりはない。</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引き続き、経済基盤を持続させる産業の振興を図っていくとともに、滞納処分の強化により税収増に努めていく。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81845</xdr:rowOff>
    </xdr:from>
    <xdr:to>
      <xdr:col>23</xdr:col>
      <xdr:colOff>133350</xdr:colOff>
      <xdr:row>43</xdr:row>
      <xdr:rowOff>81845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541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68439</xdr:rowOff>
    </xdr:from>
    <xdr:to>
      <xdr:col>19</xdr:col>
      <xdr:colOff>133350</xdr:colOff>
      <xdr:row>43</xdr:row>
      <xdr:rowOff>81845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407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55033</xdr:rowOff>
    </xdr:from>
    <xdr:to>
      <xdr:col>15</xdr:col>
      <xdr:colOff>82550</xdr:colOff>
      <xdr:row>43</xdr:row>
      <xdr:rowOff>68439</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273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41628</xdr:rowOff>
    </xdr:from>
    <xdr:to>
      <xdr:col>11</xdr:col>
      <xdr:colOff>31750</xdr:colOff>
      <xdr:row>43</xdr:row>
      <xdr:rowOff>55033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31045</xdr:rowOff>
    </xdr:from>
    <xdr:to>
      <xdr:col>23</xdr:col>
      <xdr:colOff>184150</xdr:colOff>
      <xdr:row>43</xdr:row>
      <xdr:rowOff>132645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98372</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29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31045</xdr:rowOff>
    </xdr:from>
    <xdr:to>
      <xdr:col>19</xdr:col>
      <xdr:colOff>184150</xdr:colOff>
      <xdr:row>43</xdr:row>
      <xdr:rowOff>132645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117422</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489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17639</xdr:rowOff>
    </xdr:from>
    <xdr:to>
      <xdr:col>15</xdr:col>
      <xdr:colOff>133350</xdr:colOff>
      <xdr:row>43</xdr:row>
      <xdr:rowOff>119239</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104016</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4233</xdr:rowOff>
    </xdr:from>
    <xdr:to>
      <xdr:col>11</xdr:col>
      <xdr:colOff>82550</xdr:colOff>
      <xdr:row>43</xdr:row>
      <xdr:rowOff>105833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162278</xdr:rowOff>
    </xdr:from>
    <xdr:to>
      <xdr:col>7</xdr:col>
      <xdr:colOff>31750</xdr:colOff>
      <xdr:row>43</xdr:row>
      <xdr:rowOff>92428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77205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令和２年度まで、普通交付税等の経常一般財源の減少により</a:t>
          </a:r>
          <a:r>
            <a:rPr kumimoji="1" lang="en-US" altLang="ja-JP" sz="1000">
              <a:solidFill>
                <a:schemeClr val="dk1"/>
              </a:solidFill>
              <a:effectLst/>
              <a:latin typeface="+mn-lt"/>
              <a:ea typeface="+mn-ea"/>
              <a:cs typeface="+mn-cs"/>
            </a:rPr>
            <a:t>90</a:t>
          </a:r>
          <a:r>
            <a:rPr kumimoji="1" lang="ja-JP" altLang="ja-JP" sz="1000">
              <a:solidFill>
                <a:schemeClr val="dk1"/>
              </a:solidFill>
              <a:effectLst/>
              <a:latin typeface="+mn-lt"/>
              <a:ea typeface="+mn-ea"/>
              <a:cs typeface="+mn-cs"/>
            </a:rPr>
            <a:t>％を超える水準となっていたところ、令和３年度から普通交付税が再算定等により増加したため、前年度までの比率と比較し減少している。令和５年度も再算定は行われたが、人件費のほか扶助費、補助費等の増加により再び</a:t>
          </a:r>
          <a:r>
            <a:rPr kumimoji="1" lang="en-US" altLang="ja-JP" sz="1000">
              <a:solidFill>
                <a:schemeClr val="dk1"/>
              </a:solidFill>
              <a:effectLst/>
              <a:latin typeface="+mn-lt"/>
              <a:ea typeface="+mn-ea"/>
              <a:cs typeface="+mn-cs"/>
            </a:rPr>
            <a:t>90</a:t>
          </a:r>
          <a:r>
            <a:rPr kumimoji="1" lang="ja-JP" altLang="ja-JP" sz="1000">
              <a:solidFill>
                <a:schemeClr val="dk1"/>
              </a:solidFill>
              <a:effectLst/>
              <a:latin typeface="+mn-lt"/>
              <a:ea typeface="+mn-ea"/>
              <a:cs typeface="+mn-cs"/>
            </a:rPr>
            <a:t>％を超えることとなった。</a:t>
          </a:r>
          <a:r>
            <a:rPr kumimoji="1" lang="ja-JP" altLang="en-US" sz="1000">
              <a:solidFill>
                <a:schemeClr val="dk1"/>
              </a:solidFill>
              <a:effectLst/>
              <a:latin typeface="+mn-lt"/>
              <a:ea typeface="+mn-ea"/>
              <a:cs typeface="+mn-cs"/>
            </a:rPr>
            <a:t>令和６年度においては、普通交付税の再算定以上に人件費・扶助費・補助費等が上昇したことにより、さらなる増加となった。</a:t>
          </a:r>
          <a:endParaRPr lang="ja-JP" altLang="ja-JP" sz="1100">
            <a:effectLst/>
          </a:endParaRPr>
        </a:p>
        <a:p>
          <a:r>
            <a:rPr kumimoji="1" lang="ja-JP" altLang="ja-JP" sz="1000">
              <a:solidFill>
                <a:schemeClr val="dk1"/>
              </a:solidFill>
              <a:effectLst/>
              <a:latin typeface="+mn-lt"/>
              <a:ea typeface="+mn-ea"/>
              <a:cs typeface="+mn-cs"/>
            </a:rPr>
            <a:t>　財政調整基金は令和２年度に</a:t>
          </a:r>
          <a:r>
            <a:rPr kumimoji="1" lang="en-US" altLang="ja-JP" sz="1000">
              <a:solidFill>
                <a:schemeClr val="dk1"/>
              </a:solidFill>
              <a:effectLst/>
              <a:latin typeface="+mn-lt"/>
              <a:ea typeface="+mn-ea"/>
              <a:cs typeface="+mn-cs"/>
            </a:rPr>
            <a:t>150</a:t>
          </a:r>
          <a:r>
            <a:rPr kumimoji="1" lang="ja-JP" altLang="ja-JP" sz="1000">
              <a:solidFill>
                <a:schemeClr val="dk1"/>
              </a:solidFill>
              <a:effectLst/>
              <a:latin typeface="+mn-lt"/>
              <a:ea typeface="+mn-ea"/>
              <a:cs typeface="+mn-cs"/>
            </a:rPr>
            <a:t>百万円、令和４年度に</a:t>
          </a:r>
          <a:r>
            <a:rPr kumimoji="1" lang="en-US" altLang="ja-JP" sz="1000">
              <a:solidFill>
                <a:schemeClr val="dk1"/>
              </a:solidFill>
              <a:effectLst/>
              <a:latin typeface="+mn-lt"/>
              <a:ea typeface="+mn-ea"/>
              <a:cs typeface="+mn-cs"/>
            </a:rPr>
            <a:t>30</a:t>
          </a:r>
          <a:r>
            <a:rPr kumimoji="1" lang="ja-JP" altLang="ja-JP" sz="1000">
              <a:solidFill>
                <a:schemeClr val="dk1"/>
              </a:solidFill>
              <a:effectLst/>
              <a:latin typeface="+mn-lt"/>
              <a:ea typeface="+mn-ea"/>
              <a:cs typeface="+mn-cs"/>
            </a:rPr>
            <a:t>百万円、令和５年度は</a:t>
          </a:r>
          <a:r>
            <a:rPr kumimoji="1" lang="en-US" altLang="ja-JP" sz="1000">
              <a:solidFill>
                <a:schemeClr val="dk1"/>
              </a:solidFill>
              <a:effectLst/>
              <a:latin typeface="+mn-lt"/>
              <a:ea typeface="+mn-ea"/>
              <a:cs typeface="+mn-cs"/>
            </a:rPr>
            <a:t>310</a:t>
          </a:r>
          <a:r>
            <a:rPr kumimoji="1" lang="ja-JP" altLang="ja-JP" sz="1000">
              <a:solidFill>
                <a:schemeClr val="dk1"/>
              </a:solidFill>
              <a:effectLst/>
              <a:latin typeface="+mn-lt"/>
              <a:ea typeface="+mn-ea"/>
              <a:cs typeface="+mn-cs"/>
            </a:rPr>
            <a:t>百万円</a:t>
          </a:r>
          <a:r>
            <a:rPr kumimoji="1" lang="ja-JP" altLang="en-US" sz="1000">
              <a:solidFill>
                <a:schemeClr val="dk1"/>
              </a:solidFill>
              <a:effectLst/>
              <a:latin typeface="+mn-lt"/>
              <a:ea typeface="+mn-ea"/>
              <a:cs typeface="+mn-cs"/>
            </a:rPr>
            <a:t>、令和６年度は</a:t>
          </a:r>
          <a:r>
            <a:rPr kumimoji="1" lang="en-US" altLang="ja-JP" sz="1000">
              <a:solidFill>
                <a:schemeClr val="dk1"/>
              </a:solidFill>
              <a:effectLst/>
              <a:latin typeface="+mn-lt"/>
              <a:ea typeface="+mn-ea"/>
              <a:cs typeface="+mn-cs"/>
            </a:rPr>
            <a:t>200</a:t>
          </a:r>
          <a:r>
            <a:rPr kumimoji="1" lang="ja-JP" altLang="en-US" sz="1000">
              <a:solidFill>
                <a:schemeClr val="dk1"/>
              </a:solidFill>
              <a:effectLst/>
              <a:latin typeface="+mn-lt"/>
              <a:ea typeface="+mn-ea"/>
              <a:cs typeface="+mn-cs"/>
            </a:rPr>
            <a:t>百万円</a:t>
          </a:r>
          <a:r>
            <a:rPr kumimoji="1" lang="ja-JP" altLang="ja-JP" sz="1000">
              <a:solidFill>
                <a:schemeClr val="dk1"/>
              </a:solidFill>
              <a:effectLst/>
              <a:latin typeface="+mn-lt"/>
              <a:ea typeface="+mn-ea"/>
              <a:cs typeface="+mn-cs"/>
            </a:rPr>
            <a:t>を取り崩している。</a:t>
          </a:r>
          <a:endParaRPr lang="ja-JP" altLang="ja-JP" sz="11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140716</xdr:rowOff>
    </xdr:from>
    <xdr:to>
      <xdr:col>23</xdr:col>
      <xdr:colOff>133350</xdr:colOff>
      <xdr:row>66</xdr:row>
      <xdr:rowOff>48768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113516"/>
          <a:ext cx="838200" cy="2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56388</xdr:rowOff>
    </xdr:from>
    <xdr:to>
      <xdr:col>19</xdr:col>
      <xdr:colOff>133350</xdr:colOff>
      <xdr:row>64</xdr:row>
      <xdr:rowOff>140716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857738"/>
          <a:ext cx="889000" cy="255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37084</xdr:rowOff>
    </xdr:from>
    <xdr:to>
      <xdr:col>15</xdr:col>
      <xdr:colOff>82550</xdr:colOff>
      <xdr:row>63</xdr:row>
      <xdr:rowOff>56388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83843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37084</xdr:rowOff>
    </xdr:from>
    <xdr:to>
      <xdr:col>11</xdr:col>
      <xdr:colOff>31750</xdr:colOff>
      <xdr:row>64</xdr:row>
      <xdr:rowOff>135890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838434"/>
          <a:ext cx="889000" cy="27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169418</xdr:rowOff>
    </xdr:from>
    <xdr:to>
      <xdr:col>23</xdr:col>
      <xdr:colOff>184150</xdr:colOff>
      <xdr:row>66</xdr:row>
      <xdr:rowOff>99568</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31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141495</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285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89916</xdr:rowOff>
    </xdr:from>
    <xdr:to>
      <xdr:col>19</xdr:col>
      <xdr:colOff>184150</xdr:colOff>
      <xdr:row>65</xdr:row>
      <xdr:rowOff>20066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0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4843</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149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5588</xdr:rowOff>
    </xdr:from>
    <xdr:to>
      <xdr:col>15</xdr:col>
      <xdr:colOff>133350</xdr:colOff>
      <xdr:row>63</xdr:row>
      <xdr:rowOff>107188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80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117365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57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157734</xdr:rowOff>
    </xdr:from>
    <xdr:to>
      <xdr:col>11</xdr:col>
      <xdr:colOff>82550</xdr:colOff>
      <xdr:row>63</xdr:row>
      <xdr:rowOff>87884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78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72661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87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85090</xdr:rowOff>
    </xdr:from>
    <xdr:to>
      <xdr:col>7</xdr:col>
      <xdr:colOff>31750</xdr:colOff>
      <xdr:row>65</xdr:row>
      <xdr:rowOff>15240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[316,919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平成</a:t>
          </a:r>
          <a:r>
            <a:rPr kumimoji="1" lang="en-US" altLang="ja-JP" sz="1000">
              <a:solidFill>
                <a:schemeClr val="dk1"/>
              </a:solidFill>
              <a:effectLst/>
              <a:latin typeface="+mn-lt"/>
              <a:ea typeface="+mn-ea"/>
              <a:cs typeface="+mn-cs"/>
            </a:rPr>
            <a:t>16</a:t>
          </a:r>
          <a:r>
            <a:rPr kumimoji="1" lang="ja-JP" altLang="ja-JP" sz="1000">
              <a:solidFill>
                <a:schemeClr val="dk1"/>
              </a:solidFill>
              <a:effectLst/>
              <a:latin typeface="+mn-lt"/>
              <a:ea typeface="+mn-ea"/>
              <a:cs typeface="+mn-cs"/>
            </a:rPr>
            <a:t>年度から実施した財政再建対策により、職員数の削減や給与・手当等の独自削減を行ってきたため、類似団体と比較して職員数、人件費のいずれも低く推移してきた。</a:t>
          </a:r>
          <a:endParaRPr lang="ja-JP" altLang="ja-JP" sz="1100">
            <a:effectLst/>
          </a:endParaRPr>
        </a:p>
        <a:p>
          <a:r>
            <a:rPr kumimoji="1" lang="ja-JP" altLang="ja-JP" sz="1000">
              <a:solidFill>
                <a:schemeClr val="dk1"/>
              </a:solidFill>
              <a:effectLst/>
              <a:latin typeface="+mn-lt"/>
              <a:ea typeface="+mn-ea"/>
              <a:cs typeface="+mn-cs"/>
            </a:rPr>
            <a:t>　令和元年度以降、会計年度任用職員制度の導入に伴い人件費が増加したほか、物件費においてもコロナ禍からの脱却を図るための各種取組の実施により増加しており、令和４年度</a:t>
          </a:r>
          <a:r>
            <a:rPr kumimoji="1" lang="ja-JP" altLang="en-US" sz="1000">
              <a:solidFill>
                <a:schemeClr val="dk1"/>
              </a:solidFill>
              <a:effectLst/>
              <a:latin typeface="+mn-lt"/>
              <a:ea typeface="+mn-ea"/>
              <a:cs typeface="+mn-cs"/>
            </a:rPr>
            <a:t>・令和５年度は</a:t>
          </a:r>
          <a:r>
            <a:rPr kumimoji="1" lang="ja-JP" altLang="ja-JP" sz="1000">
              <a:solidFill>
                <a:schemeClr val="dk1"/>
              </a:solidFill>
              <a:effectLst/>
              <a:latin typeface="+mn-lt"/>
              <a:ea typeface="+mn-ea"/>
              <a:cs typeface="+mn-cs"/>
            </a:rPr>
            <a:t>類似団体平均を上回っ</a:t>
          </a:r>
          <a:r>
            <a:rPr kumimoji="1" lang="ja-JP" altLang="en-US" sz="1000">
              <a:solidFill>
                <a:schemeClr val="dk1"/>
              </a:solidFill>
              <a:effectLst/>
              <a:latin typeface="+mn-lt"/>
              <a:ea typeface="+mn-ea"/>
              <a:cs typeface="+mn-cs"/>
            </a:rPr>
            <a:t>た</a:t>
          </a:r>
          <a:r>
            <a:rPr kumimoji="1" lang="ja-JP" altLang="ja-JP" sz="1000">
              <a:solidFill>
                <a:schemeClr val="dk1"/>
              </a:solidFill>
              <a:effectLst/>
              <a:latin typeface="+mn-lt"/>
              <a:ea typeface="+mn-ea"/>
              <a:cs typeface="+mn-cs"/>
            </a:rPr>
            <a:t>。</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令和６年度においては、類似団体を大きく下回っているが、今後更なる人件費・物件費等の上昇が見込まれるため、</a:t>
          </a:r>
          <a:r>
            <a:rPr kumimoji="1" lang="ja-JP" altLang="ja-JP" sz="1000">
              <a:solidFill>
                <a:schemeClr val="dk1"/>
              </a:solidFill>
              <a:effectLst/>
              <a:latin typeface="+mn-lt"/>
              <a:ea typeface="+mn-ea"/>
              <a:cs typeface="+mn-cs"/>
            </a:rPr>
            <a:t>職員の適切な定員管理を行うとともに、事務の見直しや効率化を図り、物件費等経常経費の縮減に</a:t>
          </a:r>
          <a:r>
            <a:rPr kumimoji="1" lang="ja-JP" altLang="en-US" sz="1000">
              <a:solidFill>
                <a:schemeClr val="dk1"/>
              </a:solidFill>
              <a:effectLst/>
              <a:latin typeface="+mn-lt"/>
              <a:ea typeface="+mn-ea"/>
              <a:cs typeface="+mn-cs"/>
            </a:rPr>
            <a:t>今後も</a:t>
          </a:r>
          <a:r>
            <a:rPr kumimoji="1" lang="ja-JP" altLang="ja-JP" sz="1000">
              <a:solidFill>
                <a:schemeClr val="dk1"/>
              </a:solidFill>
              <a:effectLst/>
              <a:latin typeface="+mn-lt"/>
              <a:ea typeface="+mn-ea"/>
              <a:cs typeface="+mn-cs"/>
            </a:rPr>
            <a:t>努めていく。</a:t>
          </a:r>
          <a:endParaRPr lang="ja-JP" altLang="ja-JP" sz="11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142047</xdr:rowOff>
    </xdr:from>
    <xdr:to>
      <xdr:col>23</xdr:col>
      <xdr:colOff>133350</xdr:colOff>
      <xdr:row>81</xdr:row>
      <xdr:rowOff>146596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29497"/>
          <a:ext cx="838200" cy="4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131373</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0188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136930</xdr:rowOff>
    </xdr:from>
    <xdr:to>
      <xdr:col>19</xdr:col>
      <xdr:colOff>133350</xdr:colOff>
      <xdr:row>81</xdr:row>
      <xdr:rowOff>142047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24380"/>
          <a:ext cx="889000" cy="5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4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116911</xdr:rowOff>
    </xdr:from>
    <xdr:to>
      <xdr:col>15</xdr:col>
      <xdr:colOff>82550</xdr:colOff>
      <xdr:row>81</xdr:row>
      <xdr:rowOff>136930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004361"/>
          <a:ext cx="889000" cy="2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24029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740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104122</xdr:rowOff>
    </xdr:from>
    <xdr:to>
      <xdr:col>11</xdr:col>
      <xdr:colOff>31750</xdr:colOff>
      <xdr:row>81</xdr:row>
      <xdr:rowOff>116911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991572"/>
          <a:ext cx="889000" cy="1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95796</xdr:rowOff>
    </xdr:from>
    <xdr:to>
      <xdr:col>23</xdr:col>
      <xdr:colOff>184150</xdr:colOff>
      <xdr:row>82</xdr:row>
      <xdr:rowOff>25946</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8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17073</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904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91247</xdr:rowOff>
    </xdr:from>
    <xdr:to>
      <xdr:col>19</xdr:col>
      <xdr:colOff>184150</xdr:colOff>
      <xdr:row>82</xdr:row>
      <xdr:rowOff>21397</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7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6174</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065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86130</xdr:rowOff>
    </xdr:from>
    <xdr:to>
      <xdr:col>15</xdr:col>
      <xdr:colOff>133350</xdr:colOff>
      <xdr:row>82</xdr:row>
      <xdr:rowOff>16280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7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1057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05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66111</xdr:rowOff>
    </xdr:from>
    <xdr:to>
      <xdr:col>11</xdr:col>
      <xdr:colOff>82550</xdr:colOff>
      <xdr:row>81</xdr:row>
      <xdr:rowOff>167711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5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6438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72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53322</xdr:rowOff>
    </xdr:from>
    <xdr:to>
      <xdr:col>7</xdr:col>
      <xdr:colOff>31750</xdr:colOff>
      <xdr:row>81</xdr:row>
      <xdr:rowOff>154922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4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165099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70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職員給の削減、各種手当の凍結や見直しなどを平成</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年度から独自に実施したが、平成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年度において管理職手当や期末勤勉手当の役職加算の一部復元、平成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年度に給料削減率の一部復元、令和３年度には一部手当の凍結を除き完全廃止としている。</a:t>
          </a:r>
          <a:endParaRPr lang="ja-JP" altLang="ja-JP" sz="1400">
            <a:effectLst/>
          </a:endParaRPr>
        </a:p>
        <a:p>
          <a:r>
            <a:rPr kumimoji="1" lang="ja-JP" altLang="ja-JP" sz="1100">
              <a:solidFill>
                <a:schemeClr val="dk1"/>
              </a:solidFill>
              <a:effectLst/>
              <a:latin typeface="+mn-lt"/>
              <a:ea typeface="+mn-ea"/>
              <a:cs typeface="+mn-cs"/>
            </a:rPr>
            <a:t>　ラスパイレス指数は</a:t>
          </a:r>
          <a:r>
            <a:rPr kumimoji="1" lang="ja-JP" altLang="en-US" sz="1100">
              <a:solidFill>
                <a:schemeClr val="dk1"/>
              </a:solidFill>
              <a:effectLst/>
              <a:latin typeface="+mn-lt"/>
              <a:ea typeface="+mn-ea"/>
              <a:cs typeface="+mn-cs"/>
            </a:rPr>
            <a:t>令和５年度まで</a:t>
          </a:r>
          <a:r>
            <a:rPr kumimoji="1" lang="ja-JP" altLang="ja-JP" sz="1100">
              <a:solidFill>
                <a:schemeClr val="dk1"/>
              </a:solidFill>
              <a:effectLst/>
              <a:latin typeface="+mn-lt"/>
              <a:ea typeface="+mn-ea"/>
              <a:cs typeface="+mn-cs"/>
            </a:rPr>
            <a:t>類似団体平均を上回ってい</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ものの、</a:t>
          </a:r>
          <a:r>
            <a:rPr kumimoji="1" lang="ja-JP" altLang="en-US" sz="1100">
              <a:solidFill>
                <a:schemeClr val="dk1"/>
              </a:solidFill>
              <a:effectLst/>
              <a:latin typeface="+mn-lt"/>
              <a:ea typeface="+mn-ea"/>
              <a:cs typeface="+mn-cs"/>
            </a:rPr>
            <a:t>令和６年度は同水準となっており、</a:t>
          </a:r>
          <a:r>
            <a:rPr kumimoji="1" lang="ja-JP" altLang="ja-JP" sz="1100">
              <a:solidFill>
                <a:schemeClr val="dk1"/>
              </a:solidFill>
              <a:effectLst/>
              <a:latin typeface="+mn-lt"/>
              <a:ea typeface="+mn-ea"/>
              <a:cs typeface="+mn-cs"/>
            </a:rPr>
            <a:t>全国・全道平均と比較</a:t>
          </a:r>
          <a:r>
            <a:rPr kumimoji="1" lang="ja-JP" altLang="en-US" sz="1100">
              <a:solidFill>
                <a:schemeClr val="dk1"/>
              </a:solidFill>
              <a:effectLst/>
              <a:latin typeface="+mn-lt"/>
              <a:ea typeface="+mn-ea"/>
              <a:cs typeface="+mn-cs"/>
            </a:rPr>
            <a:t>し下回る状況となった。</a:t>
          </a:r>
          <a:r>
            <a:rPr kumimoji="1" lang="ja-JP" altLang="ja-JP" sz="1100">
              <a:solidFill>
                <a:schemeClr val="dk1"/>
              </a:solidFill>
              <a:effectLst/>
              <a:latin typeface="+mn-lt"/>
              <a:ea typeface="+mn-ea"/>
              <a:cs typeface="+mn-cs"/>
            </a:rPr>
            <a:t>引き続き給与等の適正化を図っていく。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146655</xdr:rowOff>
    </xdr:from>
    <xdr:to>
      <xdr:col>81</xdr:col>
      <xdr:colOff>44450</xdr:colOff>
      <xdr:row>87</xdr:row>
      <xdr:rowOff>56545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719905"/>
          <a:ext cx="838200" cy="25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170543</xdr:rowOff>
    </xdr:from>
    <xdr:to>
      <xdr:col>77</xdr:col>
      <xdr:colOff>44450</xdr:colOff>
      <xdr:row>87</xdr:row>
      <xdr:rowOff>56545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915243"/>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113091</xdr:rowOff>
    </xdr:from>
    <xdr:to>
      <xdr:col>72</xdr:col>
      <xdr:colOff>203200</xdr:colOff>
      <xdr:row>86</xdr:row>
      <xdr:rowOff>170543</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857791"/>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90109</xdr:rowOff>
    </xdr:from>
    <xdr:to>
      <xdr:col>68</xdr:col>
      <xdr:colOff>152400</xdr:colOff>
      <xdr:row>86</xdr:row>
      <xdr:rowOff>113091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834809"/>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36182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66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67932</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64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5745</xdr:rowOff>
    </xdr:from>
    <xdr:to>
      <xdr:col>77</xdr:col>
      <xdr:colOff>95250</xdr:colOff>
      <xdr:row>87</xdr:row>
      <xdr:rowOff>107345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92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92122</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00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119743</xdr:rowOff>
    </xdr:from>
    <xdr:to>
      <xdr:col>73</xdr:col>
      <xdr:colOff>44450</xdr:colOff>
      <xdr:row>87</xdr:row>
      <xdr:rowOff>49893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34670</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62291</xdr:rowOff>
    </xdr:from>
    <xdr:to>
      <xdr:col>68</xdr:col>
      <xdr:colOff>203200</xdr:colOff>
      <xdr:row>86</xdr:row>
      <xdr:rowOff>163891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80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148668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89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39309</xdr:rowOff>
    </xdr:from>
    <xdr:to>
      <xdr:col>64</xdr:col>
      <xdr:colOff>152400</xdr:colOff>
      <xdr:row>86</xdr:row>
      <xdr:rowOff>140909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78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125686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87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年度まで退職者不補充を続けてきたことや、定員管理計画に基づき新規採用者を最低限に抑制していたことから、類似団体平均を下回っている。今後も引き続き適正な定員管理に努めていく。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165227</xdr:rowOff>
    </xdr:from>
    <xdr:to>
      <xdr:col>81</xdr:col>
      <xdr:colOff>44450</xdr:colOff>
      <xdr:row>62</xdr:row>
      <xdr:rowOff>20320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623677"/>
          <a:ext cx="8382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168444</xdr:rowOff>
    </xdr:from>
    <xdr:to>
      <xdr:col>77</xdr:col>
      <xdr:colOff>44450</xdr:colOff>
      <xdr:row>62</xdr:row>
      <xdr:rowOff>20320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626894"/>
          <a:ext cx="889000" cy="2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130641</xdr:rowOff>
    </xdr:from>
    <xdr:to>
      <xdr:col>72</xdr:col>
      <xdr:colOff>203200</xdr:colOff>
      <xdr:row>61</xdr:row>
      <xdr:rowOff>168444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589091"/>
          <a:ext cx="889000" cy="37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109728</xdr:rowOff>
    </xdr:from>
    <xdr:to>
      <xdr:col>68</xdr:col>
      <xdr:colOff>152400</xdr:colOff>
      <xdr:row>61</xdr:row>
      <xdr:rowOff>130641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568178"/>
          <a:ext cx="889000" cy="2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114427</xdr:rowOff>
    </xdr:from>
    <xdr:to>
      <xdr:col>81</xdr:col>
      <xdr:colOff>95250</xdr:colOff>
      <xdr:row>62</xdr:row>
      <xdr:rowOff>44577</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7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130954</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417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140970</xdr:rowOff>
    </xdr:from>
    <xdr:to>
      <xdr:col>77</xdr:col>
      <xdr:colOff>95250</xdr:colOff>
      <xdr:row>62</xdr:row>
      <xdr:rowOff>71120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81297</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36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117644</xdr:rowOff>
    </xdr:from>
    <xdr:to>
      <xdr:col>73</xdr:col>
      <xdr:colOff>44450</xdr:colOff>
      <xdr:row>62</xdr:row>
      <xdr:rowOff>47794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57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57971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344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79841</xdr:rowOff>
    </xdr:from>
    <xdr:to>
      <xdr:col>68</xdr:col>
      <xdr:colOff>203200</xdr:colOff>
      <xdr:row>62</xdr:row>
      <xdr:rowOff>9991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53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20168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30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58928</xdr:rowOff>
    </xdr:from>
    <xdr:to>
      <xdr:col>64</xdr:col>
      <xdr:colOff>152400</xdr:colOff>
      <xdr:row>61</xdr:row>
      <xdr:rowOff>160528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51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170705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286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過去の大型事業に伴う起債により実質公債費比率が高水準で推移しているが、上水道事業への高料金対策繰出金や下水道事業繰出金のほとんどが公債費に充当されていることが大きな要因となっている。</a:t>
          </a:r>
          <a:endParaRPr lang="ja-JP" altLang="ja-JP" sz="1400">
            <a:effectLst/>
          </a:endParaRPr>
        </a:p>
        <a:p>
          <a:r>
            <a:rPr kumimoji="1" lang="ja-JP" altLang="ja-JP" sz="1100">
              <a:solidFill>
                <a:schemeClr val="dk1"/>
              </a:solidFill>
              <a:effectLst/>
              <a:latin typeface="+mn-lt"/>
              <a:ea typeface="+mn-ea"/>
              <a:cs typeface="+mn-cs"/>
            </a:rPr>
            <a:t>　計画的な起債管理により、比率は一定程度まで減少しているが、今後、大型普通建設事業の実施等により比率が増加することが想定されるため、令和４年度から令和８年度までを取組期間とする中期財政運営方針に基づき、計画的な財政運営を継続し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37338</xdr:rowOff>
    </xdr:from>
    <xdr:to>
      <xdr:col>81</xdr:col>
      <xdr:colOff>44450</xdr:colOff>
      <xdr:row>43</xdr:row>
      <xdr:rowOff>75946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7409688"/>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75946</xdr:rowOff>
    </xdr:from>
    <xdr:to>
      <xdr:col>77</xdr:col>
      <xdr:colOff>44450</xdr:colOff>
      <xdr:row>43</xdr:row>
      <xdr:rowOff>143510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44829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143510</xdr:rowOff>
    </xdr:from>
    <xdr:to>
      <xdr:col>72</xdr:col>
      <xdr:colOff>203200</xdr:colOff>
      <xdr:row>44</xdr:row>
      <xdr:rowOff>87884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515860"/>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87884</xdr:rowOff>
    </xdr:from>
    <xdr:to>
      <xdr:col>68</xdr:col>
      <xdr:colOff>152400</xdr:colOff>
      <xdr:row>45</xdr:row>
      <xdr:rowOff>51562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631684"/>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142003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157988</xdr:rowOff>
    </xdr:from>
    <xdr:to>
      <xdr:col>81</xdr:col>
      <xdr:colOff>95250</xdr:colOff>
      <xdr:row>43</xdr:row>
      <xdr:rowOff>88138</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35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130065</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330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25146</xdr:rowOff>
    </xdr:from>
    <xdr:to>
      <xdr:col>77</xdr:col>
      <xdr:colOff>95250</xdr:colOff>
      <xdr:row>43</xdr:row>
      <xdr:rowOff>126746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3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111523</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483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92710</xdr:rowOff>
    </xdr:from>
    <xdr:to>
      <xdr:col>73</xdr:col>
      <xdr:colOff>44450</xdr:colOff>
      <xdr:row>44</xdr:row>
      <xdr:rowOff>22860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7637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37084</xdr:rowOff>
    </xdr:from>
    <xdr:to>
      <xdr:col>68</xdr:col>
      <xdr:colOff>203200</xdr:colOff>
      <xdr:row>44</xdr:row>
      <xdr:rowOff>138684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58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123461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66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45</xdr:row>
      <xdr:rowOff>762</xdr:rowOff>
    </xdr:from>
    <xdr:to>
      <xdr:col>64</xdr:col>
      <xdr:colOff>152400</xdr:colOff>
      <xdr:row>45</xdr:row>
      <xdr:rowOff>102362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71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87139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802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050">
              <a:solidFill>
                <a:schemeClr val="dk1"/>
              </a:solidFill>
              <a:effectLst/>
              <a:latin typeface="+mn-lt"/>
              <a:ea typeface="+mn-ea"/>
              <a:cs typeface="+mn-cs"/>
            </a:rPr>
            <a:t>過去に実施した大規模建設事業により、普通会計における地方債残高は平成９年度末には</a:t>
          </a:r>
          <a:r>
            <a:rPr kumimoji="1" lang="en-US" altLang="ja-JP" sz="1050">
              <a:solidFill>
                <a:schemeClr val="dk1"/>
              </a:solidFill>
              <a:effectLst/>
              <a:latin typeface="+mn-lt"/>
              <a:ea typeface="+mn-ea"/>
              <a:cs typeface="+mn-cs"/>
            </a:rPr>
            <a:t>100</a:t>
          </a:r>
          <a:r>
            <a:rPr kumimoji="1" lang="ja-JP" altLang="ja-JP" sz="1050">
              <a:solidFill>
                <a:schemeClr val="dk1"/>
              </a:solidFill>
              <a:effectLst/>
              <a:latin typeface="+mn-lt"/>
              <a:ea typeface="+mn-ea"/>
              <a:cs typeface="+mn-cs"/>
            </a:rPr>
            <a:t>億円を超えていたが、平成</a:t>
          </a:r>
          <a:r>
            <a:rPr kumimoji="1" lang="en-US" altLang="ja-JP" sz="1050">
              <a:solidFill>
                <a:schemeClr val="dk1"/>
              </a:solidFill>
              <a:effectLst/>
              <a:latin typeface="+mn-lt"/>
              <a:ea typeface="+mn-ea"/>
              <a:cs typeface="+mn-cs"/>
            </a:rPr>
            <a:t>16</a:t>
          </a:r>
          <a:r>
            <a:rPr kumimoji="1" lang="ja-JP" altLang="ja-JP" sz="1050">
              <a:solidFill>
                <a:schemeClr val="dk1"/>
              </a:solidFill>
              <a:effectLst/>
              <a:latin typeface="+mn-lt"/>
              <a:ea typeface="+mn-ea"/>
              <a:cs typeface="+mn-cs"/>
            </a:rPr>
            <a:t>年度からの財政再建対策により、将来負担比率は徐々に減少してきた。令和４年度には大きな起債償還が完了したこともあり比率は更に減少したが、新たな大規模建設事業の実施により再び上昇に転じている。</a:t>
          </a:r>
          <a:endParaRPr lang="ja-JP" altLang="ja-JP" sz="1200">
            <a:effectLst/>
          </a:endParaRPr>
        </a:p>
        <a:p>
          <a:r>
            <a:rPr kumimoji="1" lang="ja-JP" altLang="ja-JP" sz="1050">
              <a:solidFill>
                <a:schemeClr val="dk1"/>
              </a:solidFill>
              <a:effectLst/>
              <a:latin typeface="+mn-lt"/>
              <a:ea typeface="+mn-ea"/>
              <a:cs typeface="+mn-cs"/>
            </a:rPr>
            <a:t>　全国、全道、類似団体平均と比較し高水準にあるため、基礎的な行政サービス等を維持しつつ、各種まちづくり・地域振興事業が実施できるよう、計画的な起債管理のもと財政運営を行っていく。</a:t>
          </a:r>
          <a:endParaRPr lang="ja-JP" altLang="ja-JP" sz="1200">
            <a:effectLst/>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13970</xdr:rowOff>
    </xdr:from>
    <xdr:to>
      <xdr:col>81</xdr:col>
      <xdr:colOff>44450</xdr:colOff>
      <xdr:row>19</xdr:row>
      <xdr:rowOff>98425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179800" y="3271520"/>
          <a:ext cx="8382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72813</xdr:rowOff>
    </xdr:from>
    <xdr:to>
      <xdr:col>77</xdr:col>
      <xdr:colOff>44450</xdr:colOff>
      <xdr:row>19</xdr:row>
      <xdr:rowOff>13970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5290800" y="3158913"/>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72813</xdr:rowOff>
    </xdr:from>
    <xdr:to>
      <xdr:col>72</xdr:col>
      <xdr:colOff>203200</xdr:colOff>
      <xdr:row>20</xdr:row>
      <xdr:rowOff>71755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4401800" y="3158913"/>
          <a:ext cx="889000" cy="341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71755</xdr:rowOff>
    </xdr:from>
    <xdr:to>
      <xdr:col>68</xdr:col>
      <xdr:colOff>152400</xdr:colOff>
      <xdr:row>20</xdr:row>
      <xdr:rowOff>124037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3512800" y="3500755"/>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47625</xdr:rowOff>
    </xdr:from>
    <xdr:to>
      <xdr:col>81</xdr:col>
      <xdr:colOff>95250</xdr:colOff>
      <xdr:row>19</xdr:row>
      <xdr:rowOff>149225</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967200" y="330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19702</xdr:rowOff>
    </xdr:from>
    <xdr:ext cx="762000" cy="259045"/>
    <xdr:sp macro="" textlink="">
      <xdr:nvSpPr>
        <xdr:cNvPr id="458" name="将来負担の状況該当値テキスト">
          <a:extLst>
            <a:ext uri="{FF2B5EF4-FFF2-40B4-BE49-F238E27FC236}">
              <a16:creationId xmlns:a16="http://schemas.microsoft.com/office/drawing/2014/main" id="{00000000-0008-0000-0300-0000CA010000}"/>
            </a:ext>
          </a:extLst>
        </xdr:cNvPr>
        <xdr:cNvSpPr txBox="1"/>
      </xdr:nvSpPr>
      <xdr:spPr>
        <a:xfrm>
          <a:off x="17106900" y="327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134620</xdr:rowOff>
    </xdr:from>
    <xdr:to>
      <xdr:col>77</xdr:col>
      <xdr:colOff>95250</xdr:colOff>
      <xdr:row>19</xdr:row>
      <xdr:rowOff>64770</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129000" y="322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49547</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330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22013</xdr:rowOff>
    </xdr:from>
    <xdr:to>
      <xdr:col>73</xdr:col>
      <xdr:colOff>44450</xdr:colOff>
      <xdr:row>18</xdr:row>
      <xdr:rowOff>123613</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310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108390</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319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20955</xdr:rowOff>
    </xdr:from>
    <xdr:to>
      <xdr:col>68</xdr:col>
      <xdr:colOff>203200</xdr:colOff>
      <xdr:row>20</xdr:row>
      <xdr:rowOff>122555</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344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107332</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3536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73237</xdr:rowOff>
    </xdr:from>
    <xdr:to>
      <xdr:col>64</xdr:col>
      <xdr:colOff>152400</xdr:colOff>
      <xdr:row>21</xdr:row>
      <xdr:rowOff>3387</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350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159614</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358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6,607
6,572
109.48
6,788,930
6,481,920
287,336
3,692,040
5,710,367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職員給の削減、各種手当の凍結や見直しなどを平成</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年度から独自に実施したが、平成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年度において管理職手当や期末勤勉手当の役職加算の一部復元、平成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年度に給料削減率の一部復元、令和３年度には一部手当の凍結を除き完全廃止としている。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人件費の類似団体比較では令和４年度まで下回っていたが、</a:t>
          </a:r>
          <a:r>
            <a:rPr kumimoji="1" lang="ja-JP" altLang="ja-JP" sz="1100">
              <a:solidFill>
                <a:schemeClr val="dk1"/>
              </a:solidFill>
              <a:effectLst/>
              <a:latin typeface="+mn-lt"/>
              <a:ea typeface="+mn-ea"/>
              <a:cs typeface="+mn-cs"/>
            </a:rPr>
            <a:t>令和５年度</a:t>
          </a:r>
          <a:r>
            <a:rPr kumimoji="1" lang="ja-JP" altLang="en-US" sz="1100">
              <a:solidFill>
                <a:schemeClr val="dk1"/>
              </a:solidFill>
              <a:effectLst/>
              <a:latin typeface="+mn-lt"/>
              <a:ea typeface="+mn-ea"/>
              <a:cs typeface="+mn-cs"/>
            </a:rPr>
            <a:t>以降上回っており、</a:t>
          </a:r>
          <a:r>
            <a:rPr kumimoji="1" lang="ja-JP" altLang="ja-JP" sz="1100">
              <a:solidFill>
                <a:schemeClr val="dk1"/>
              </a:solidFill>
              <a:effectLst/>
              <a:latin typeface="+mn-lt"/>
              <a:ea typeface="+mn-ea"/>
              <a:cs typeface="+mn-cs"/>
            </a:rPr>
            <a:t>全国平均とほぼ同水準となって</a:t>
          </a:r>
          <a:r>
            <a:rPr kumimoji="1" lang="ja-JP" altLang="en-US" sz="1100">
              <a:solidFill>
                <a:schemeClr val="dk1"/>
              </a:solidFill>
              <a:effectLst/>
              <a:latin typeface="+mn-lt"/>
              <a:ea typeface="+mn-ea"/>
              <a:cs typeface="+mn-cs"/>
            </a:rPr>
            <a:t>いる。</a:t>
          </a:r>
          <a:r>
            <a:rPr kumimoji="1" lang="ja-JP" altLang="ja-JP" sz="1100">
              <a:solidFill>
                <a:schemeClr val="dk1"/>
              </a:solidFill>
              <a:effectLst/>
              <a:latin typeface="+mn-lt"/>
              <a:ea typeface="+mn-ea"/>
              <a:cs typeface="+mn-cs"/>
            </a:rPr>
            <a:t>引き続き給与等の適正化を図っていく。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106426</xdr:rowOff>
    </xdr:from>
    <xdr:to>
      <xdr:col>24</xdr:col>
      <xdr:colOff>25400</xdr:colOff>
      <xdr:row>37</xdr:row>
      <xdr:rowOff>124714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5007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5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51562</xdr:rowOff>
    </xdr:from>
    <xdr:to>
      <xdr:col>19</xdr:col>
      <xdr:colOff>187325</xdr:colOff>
      <xdr:row>37</xdr:row>
      <xdr:rowOff>106426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9521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10414</xdr:rowOff>
    </xdr:from>
    <xdr:to>
      <xdr:col>15</xdr:col>
      <xdr:colOff>98425</xdr:colOff>
      <xdr:row>37</xdr:row>
      <xdr:rowOff>51562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5406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10414</xdr:rowOff>
    </xdr:from>
    <xdr:to>
      <xdr:col>11</xdr:col>
      <xdr:colOff>9525</xdr:colOff>
      <xdr:row>37</xdr:row>
      <xdr:rowOff>65278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5406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45991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55626</xdr:rowOff>
    </xdr:from>
    <xdr:to>
      <xdr:col>20</xdr:col>
      <xdr:colOff>38100</xdr:colOff>
      <xdr:row>37</xdr:row>
      <xdr:rowOff>157226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142003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85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762</xdr:rowOff>
    </xdr:from>
    <xdr:to>
      <xdr:col>15</xdr:col>
      <xdr:colOff>149225</xdr:colOff>
      <xdr:row>37</xdr:row>
      <xdr:rowOff>102362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112539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131064</xdr:rowOff>
    </xdr:from>
    <xdr:to>
      <xdr:col>11</xdr:col>
      <xdr:colOff>60325</xdr:colOff>
      <xdr:row>37</xdr:row>
      <xdr:rowOff>61214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71391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14478</xdr:rowOff>
    </xdr:from>
    <xdr:to>
      <xdr:col>6</xdr:col>
      <xdr:colOff>171450</xdr:colOff>
      <xdr:row>37</xdr:row>
      <xdr:rowOff>116078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126255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類似団体平均と比較し同水準以下で推移して</a:t>
          </a:r>
          <a:r>
            <a:rPr kumimoji="1" lang="ja-JP" altLang="en-US" sz="1100">
              <a:solidFill>
                <a:schemeClr val="dk1"/>
              </a:solidFill>
              <a:effectLst/>
              <a:latin typeface="+mn-lt"/>
              <a:ea typeface="+mn-ea"/>
              <a:cs typeface="+mn-cs"/>
            </a:rPr>
            <a:t>きたが、令和６年度に平均以上となった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事務事業の見直し・効率化を継続し、物件費を含む経常経費の抑制を図っていく。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123190</xdr:rowOff>
    </xdr:from>
    <xdr:to>
      <xdr:col>82</xdr:col>
      <xdr:colOff>107950</xdr:colOff>
      <xdr:row>16</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69494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123190</xdr:rowOff>
    </xdr:from>
    <xdr:to>
      <xdr:col>78</xdr:col>
      <xdr:colOff>69850</xdr:colOff>
      <xdr:row>15</xdr:row>
      <xdr:rowOff>123190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6949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77470</xdr:rowOff>
    </xdr:from>
    <xdr:to>
      <xdr:col>73</xdr:col>
      <xdr:colOff>180975</xdr:colOff>
      <xdr:row>15</xdr:row>
      <xdr:rowOff>123190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6492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73660</xdr:rowOff>
    </xdr:from>
    <xdr:to>
      <xdr:col>69</xdr:col>
      <xdr:colOff>92075</xdr:colOff>
      <xdr:row>15</xdr:row>
      <xdr:rowOff>77470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6454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53340</xdr:rowOff>
    </xdr:from>
    <xdr:to>
      <xdr:col>82</xdr:col>
      <xdr:colOff>158750</xdr:colOff>
      <xdr:row>16</xdr:row>
      <xdr:rowOff>154940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25417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72390</xdr:rowOff>
    </xdr:from>
    <xdr:to>
      <xdr:col>78</xdr:col>
      <xdr:colOff>120650</xdr:colOff>
      <xdr:row>16</xdr:row>
      <xdr:rowOff>2540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12717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413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72390</xdr:rowOff>
    </xdr:from>
    <xdr:to>
      <xdr:col>74</xdr:col>
      <xdr:colOff>31750</xdr:colOff>
      <xdr:row>16</xdr:row>
      <xdr:rowOff>2540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12717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26670</xdr:rowOff>
    </xdr:from>
    <xdr:to>
      <xdr:col>69</xdr:col>
      <xdr:colOff>142875</xdr:colOff>
      <xdr:row>15</xdr:row>
      <xdr:rowOff>128270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138447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22860</xdr:rowOff>
    </xdr:from>
    <xdr:to>
      <xdr:col>65</xdr:col>
      <xdr:colOff>53975</xdr:colOff>
      <xdr:row>15</xdr:row>
      <xdr:rowOff>124460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59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134637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36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類似団体と比較し経常収支比率が高くなっている</a:t>
          </a:r>
          <a:r>
            <a:rPr kumimoji="1" lang="ja-JP" altLang="en-US" sz="1100">
              <a:solidFill>
                <a:schemeClr val="dk1"/>
              </a:solidFill>
              <a:effectLst/>
              <a:latin typeface="+mn-lt"/>
              <a:ea typeface="+mn-ea"/>
              <a:cs typeface="+mn-cs"/>
            </a:rPr>
            <a:t>要因のひとつとして、</a:t>
          </a:r>
          <a:r>
            <a:rPr kumimoji="1" lang="ja-JP" altLang="ja-JP" sz="1100">
              <a:solidFill>
                <a:schemeClr val="dk1"/>
              </a:solidFill>
              <a:effectLst/>
              <a:latin typeface="+mn-lt"/>
              <a:ea typeface="+mn-ea"/>
              <a:cs typeface="+mn-cs"/>
            </a:rPr>
            <a:t>各種福祉サービス単価の増傾向が続いていることによるほか、物価高騰対策事業等の実施による影響が</a:t>
          </a:r>
          <a:r>
            <a:rPr kumimoji="1" lang="ja-JP" altLang="en-US" sz="1100">
              <a:solidFill>
                <a:schemeClr val="dk1"/>
              </a:solidFill>
              <a:effectLst/>
              <a:latin typeface="+mn-lt"/>
              <a:ea typeface="+mn-ea"/>
              <a:cs typeface="+mn-cs"/>
            </a:rPr>
            <a:t>考えられる。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xdr:rowOff>
    </xdr:from>
    <xdr:to>
      <xdr:col>24</xdr:col>
      <xdr:colOff>25400</xdr:colOff>
      <xdr:row>58</xdr:row>
      <xdr:rowOff>146050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995680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69850</xdr:rowOff>
    </xdr:from>
    <xdr:to>
      <xdr:col>19</xdr:col>
      <xdr:colOff>187325</xdr:colOff>
      <xdr:row>58</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84250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31750</xdr:rowOff>
    </xdr:from>
    <xdr:to>
      <xdr:col>15</xdr:col>
      <xdr:colOff>98425</xdr:colOff>
      <xdr:row>57</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804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31750</xdr:rowOff>
    </xdr:from>
    <xdr:to>
      <xdr:col>11</xdr:col>
      <xdr:colOff>9525</xdr:colOff>
      <xdr:row>58</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8044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105427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95250</xdr:rowOff>
    </xdr:from>
    <xdr:to>
      <xdr:col>20</xdr:col>
      <xdr:colOff>38100</xdr:colOff>
      <xdr:row>59</xdr:row>
      <xdr:rowOff>25400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10177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1012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152400</xdr:rowOff>
    </xdr:from>
    <xdr:to>
      <xdr:col>11</xdr:col>
      <xdr:colOff>60325</xdr:colOff>
      <xdr:row>57</xdr:row>
      <xdr:rowOff>82550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67327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0</xdr:rowOff>
    </xdr:from>
    <xdr:to>
      <xdr:col>6</xdr:col>
      <xdr:colOff>171450</xdr:colOff>
      <xdr:row>58</xdr:row>
      <xdr:rowOff>101600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86377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医療・介護に係る給付費の増加に伴う特別会計への繰出を行っており、その規模の大きさから類似団体平均を上回って</a:t>
          </a:r>
          <a:r>
            <a:rPr kumimoji="1" lang="ja-JP" altLang="en-US" sz="1100">
              <a:solidFill>
                <a:schemeClr val="dk1"/>
              </a:solidFill>
              <a:effectLst/>
              <a:latin typeface="+mn-lt"/>
              <a:ea typeface="+mn-ea"/>
              <a:cs typeface="+mn-cs"/>
            </a:rPr>
            <a:t>きたが、令和６年度から下水道事業が公営企業会計（法適用）となり補助費扱いとなったことで、類似団体平均を上回っているものの、ほぼ同水準となっている。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今後も、普通会計のほか各特別会計における自主財源の確保に努め、繰出の抑制に努めていく。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153670</xdr:rowOff>
    </xdr:from>
    <xdr:to>
      <xdr:col>82</xdr:col>
      <xdr:colOff>107950</xdr:colOff>
      <xdr:row>59</xdr:row>
      <xdr:rowOff>92710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926320"/>
          <a:ext cx="8382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24130</xdr:rowOff>
    </xdr:from>
    <xdr:to>
      <xdr:col>78</xdr:col>
      <xdr:colOff>69850</xdr:colOff>
      <xdr:row>59</xdr:row>
      <xdr:rowOff>92710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782800" y="101396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72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24130</xdr:rowOff>
    </xdr:from>
    <xdr:to>
      <xdr:col>73</xdr:col>
      <xdr:colOff>180975</xdr:colOff>
      <xdr:row>59</xdr:row>
      <xdr:rowOff>115570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893800" y="101396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46990</xdr:rowOff>
    </xdr:from>
    <xdr:to>
      <xdr:col>69</xdr:col>
      <xdr:colOff>92075</xdr:colOff>
      <xdr:row>59</xdr:row>
      <xdr:rowOff>115570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3004800" y="101625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54627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102870</xdr:rowOff>
    </xdr:from>
    <xdr:to>
      <xdr:col>82</xdr:col>
      <xdr:colOff>158750</xdr:colOff>
      <xdr:row>58</xdr:row>
      <xdr:rowOff>33020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74947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84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41910</xdr:rowOff>
    </xdr:from>
    <xdr:to>
      <xdr:col>78</xdr:col>
      <xdr:colOff>120650</xdr:colOff>
      <xdr:row>59</xdr:row>
      <xdr:rowOff>143510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128287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24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144780</xdr:rowOff>
    </xdr:from>
    <xdr:to>
      <xdr:col>74</xdr:col>
      <xdr:colOff>31750</xdr:colOff>
      <xdr:row>59</xdr:row>
      <xdr:rowOff>74930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59707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64770</xdr:rowOff>
    </xdr:from>
    <xdr:to>
      <xdr:col>69</xdr:col>
      <xdr:colOff>142875</xdr:colOff>
      <xdr:row>59</xdr:row>
      <xdr:rowOff>166370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1018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151147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26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82567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消防業務やごみ処理・し尿処理・火葬場の運営、給食センター運営等の業務を一部事務組合において行っていることから、一部事務組合への負担金が大きくなっている。また、上水道事業への基準外繰出（高料金対策）</a:t>
          </a:r>
          <a:r>
            <a:rPr kumimoji="1" lang="ja-JP" altLang="en-US" sz="1100">
              <a:solidFill>
                <a:schemeClr val="dk1"/>
              </a:solidFill>
              <a:effectLst/>
              <a:latin typeface="+mn-lt"/>
              <a:ea typeface="+mn-ea"/>
              <a:cs typeface="+mn-cs"/>
            </a:rPr>
            <a:t>を継続しているほか、令和６年度からは</a:t>
          </a:r>
          <a:r>
            <a:rPr kumimoji="1" lang="ja-JP" altLang="ja-JP" sz="1100">
              <a:solidFill>
                <a:schemeClr val="dk1"/>
              </a:solidFill>
              <a:effectLst/>
              <a:latin typeface="+mn-lt"/>
              <a:ea typeface="+mn-ea"/>
              <a:cs typeface="+mn-cs"/>
            </a:rPr>
            <a:t>下水道事業が公営企業会計（法適用）</a:t>
          </a:r>
          <a:r>
            <a:rPr kumimoji="1" lang="ja-JP" altLang="en-US" sz="1100">
              <a:solidFill>
                <a:schemeClr val="dk1"/>
              </a:solidFill>
              <a:effectLst/>
              <a:latin typeface="+mn-lt"/>
              <a:ea typeface="+mn-ea"/>
              <a:cs typeface="+mn-cs"/>
            </a:rPr>
            <a:t>となったことで、補助費等の支出が増加しており、</a:t>
          </a:r>
          <a:r>
            <a:rPr kumimoji="1" lang="ja-JP" altLang="ja-JP" sz="1100">
              <a:solidFill>
                <a:schemeClr val="dk1"/>
              </a:solidFill>
              <a:effectLst/>
              <a:latin typeface="+mn-lt"/>
              <a:ea typeface="+mn-ea"/>
              <a:cs typeface="+mn-cs"/>
            </a:rPr>
            <a:t>類似団体平均超過の一因となっている。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165862</xdr:rowOff>
    </xdr:from>
    <xdr:to>
      <xdr:col>82</xdr:col>
      <xdr:colOff>107950</xdr:colOff>
      <xdr:row>39</xdr:row>
      <xdr:rowOff>106426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509512"/>
          <a:ext cx="838200" cy="28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127017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299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101854</xdr:rowOff>
    </xdr:from>
    <xdr:to>
      <xdr:col>78</xdr:col>
      <xdr:colOff>69850</xdr:colOff>
      <xdr:row>37</xdr:row>
      <xdr:rowOff>165862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44550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88138</xdr:rowOff>
    </xdr:from>
    <xdr:to>
      <xdr:col>73</xdr:col>
      <xdr:colOff>180975</xdr:colOff>
      <xdr:row>37</xdr:row>
      <xdr:rowOff>101854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43178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88138</xdr:rowOff>
    </xdr:from>
    <xdr:to>
      <xdr:col>69</xdr:col>
      <xdr:colOff>92075</xdr:colOff>
      <xdr:row>38</xdr:row>
      <xdr:rowOff>8128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43178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162831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55626</xdr:rowOff>
    </xdr:from>
    <xdr:to>
      <xdr:col>82</xdr:col>
      <xdr:colOff>158750</xdr:colOff>
      <xdr:row>39</xdr:row>
      <xdr:rowOff>157226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74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27703</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71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115062</xdr:rowOff>
    </xdr:from>
    <xdr:to>
      <xdr:col>78</xdr:col>
      <xdr:colOff>120650</xdr:colOff>
      <xdr:row>38</xdr:row>
      <xdr:rowOff>45212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29989</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545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51054</xdr:rowOff>
    </xdr:from>
    <xdr:to>
      <xdr:col>74</xdr:col>
      <xdr:colOff>31750</xdr:colOff>
      <xdr:row>37</xdr:row>
      <xdr:rowOff>152654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137431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37338</xdr:rowOff>
    </xdr:from>
    <xdr:to>
      <xdr:col>69</xdr:col>
      <xdr:colOff>142875</xdr:colOff>
      <xdr:row>37</xdr:row>
      <xdr:rowOff>138938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123715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128778</xdr:rowOff>
    </xdr:from>
    <xdr:to>
      <xdr:col>65</xdr:col>
      <xdr:colOff>53975</xdr:colOff>
      <xdr:row>38</xdr:row>
      <xdr:rowOff>58928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43705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050">
              <a:solidFill>
                <a:schemeClr val="dk1"/>
              </a:solidFill>
              <a:effectLst/>
              <a:latin typeface="+mn-lt"/>
              <a:ea typeface="+mn-ea"/>
              <a:cs typeface="+mn-cs"/>
            </a:rPr>
            <a:t>平成</a:t>
          </a:r>
          <a:r>
            <a:rPr kumimoji="1" lang="en-US" altLang="ja-JP" sz="1050">
              <a:solidFill>
                <a:schemeClr val="dk1"/>
              </a:solidFill>
              <a:effectLst/>
              <a:latin typeface="+mn-lt"/>
              <a:ea typeface="+mn-ea"/>
              <a:cs typeface="+mn-cs"/>
            </a:rPr>
            <a:t>16</a:t>
          </a:r>
          <a:r>
            <a:rPr kumimoji="1" lang="ja-JP" altLang="ja-JP" sz="1050">
              <a:solidFill>
                <a:schemeClr val="dk1"/>
              </a:solidFill>
              <a:effectLst/>
              <a:latin typeface="+mn-lt"/>
              <a:ea typeface="+mn-ea"/>
              <a:cs typeface="+mn-cs"/>
            </a:rPr>
            <a:t>年度に独自策定した財政再建プログラムと平成</a:t>
          </a:r>
          <a:r>
            <a:rPr kumimoji="1" lang="en-US" altLang="ja-JP" sz="1050">
              <a:solidFill>
                <a:schemeClr val="dk1"/>
              </a:solidFill>
              <a:effectLst/>
              <a:latin typeface="+mn-lt"/>
              <a:ea typeface="+mn-ea"/>
              <a:cs typeface="+mn-cs"/>
            </a:rPr>
            <a:t>18</a:t>
          </a:r>
          <a:r>
            <a:rPr kumimoji="1" lang="ja-JP" altLang="ja-JP" sz="1050">
              <a:solidFill>
                <a:schemeClr val="dk1"/>
              </a:solidFill>
              <a:effectLst/>
              <a:latin typeface="+mn-lt"/>
              <a:ea typeface="+mn-ea"/>
              <a:cs typeface="+mn-cs"/>
            </a:rPr>
            <a:t>年度に策定した公債費負担適正化計画に基づき起債の抑制に努め、さらに実質公債費比率が</a:t>
          </a:r>
          <a:r>
            <a:rPr kumimoji="1" lang="en-US" altLang="ja-JP" sz="1050">
              <a:solidFill>
                <a:schemeClr val="dk1"/>
              </a:solidFill>
              <a:effectLst/>
              <a:latin typeface="+mn-lt"/>
              <a:ea typeface="+mn-ea"/>
              <a:cs typeface="+mn-cs"/>
            </a:rPr>
            <a:t>25</a:t>
          </a:r>
          <a:r>
            <a:rPr kumimoji="1" lang="ja-JP" altLang="ja-JP" sz="1050">
              <a:solidFill>
                <a:schemeClr val="dk1"/>
              </a:solidFill>
              <a:effectLst/>
              <a:latin typeface="+mn-lt"/>
              <a:ea typeface="+mn-ea"/>
              <a:cs typeface="+mn-cs"/>
            </a:rPr>
            <a:t>％を超えたことから平成</a:t>
          </a:r>
          <a:r>
            <a:rPr kumimoji="1" lang="en-US" altLang="ja-JP" sz="1050">
              <a:solidFill>
                <a:schemeClr val="dk1"/>
              </a:solidFill>
              <a:effectLst/>
              <a:latin typeface="+mn-lt"/>
              <a:ea typeface="+mn-ea"/>
              <a:cs typeface="+mn-cs"/>
            </a:rPr>
            <a:t>21</a:t>
          </a:r>
          <a:r>
            <a:rPr kumimoji="1" lang="ja-JP" altLang="ja-JP" sz="1050">
              <a:solidFill>
                <a:schemeClr val="dk1"/>
              </a:solidFill>
              <a:effectLst/>
              <a:latin typeface="+mn-lt"/>
              <a:ea typeface="+mn-ea"/>
              <a:cs typeface="+mn-cs"/>
            </a:rPr>
            <a:t>年度に財政健全化計画を策定し、町債の繰上償還など公債費負担の抑制に向けた取り組みを着実に進めてきた。</a:t>
          </a:r>
          <a:endParaRPr lang="ja-JP" altLang="ja-JP" sz="1200">
            <a:effectLst/>
          </a:endParaRPr>
        </a:p>
        <a:p>
          <a:r>
            <a:rPr kumimoji="1" lang="ja-JP" altLang="ja-JP" sz="1050">
              <a:solidFill>
                <a:schemeClr val="dk1"/>
              </a:solidFill>
              <a:effectLst/>
              <a:latin typeface="+mn-lt"/>
              <a:ea typeface="+mn-ea"/>
              <a:cs typeface="+mn-cs"/>
            </a:rPr>
            <a:t>　令和３年度からは類似団体平均を下回って</a:t>
          </a:r>
          <a:r>
            <a:rPr kumimoji="1" lang="ja-JP" altLang="en-US" sz="1050">
              <a:solidFill>
                <a:schemeClr val="dk1"/>
              </a:solidFill>
              <a:effectLst/>
              <a:latin typeface="+mn-lt"/>
              <a:ea typeface="+mn-ea"/>
              <a:cs typeface="+mn-cs"/>
            </a:rPr>
            <a:t>おり、全国・全道平均以下ともなってい</a:t>
          </a:r>
          <a:r>
            <a:rPr kumimoji="1" lang="ja-JP" altLang="ja-JP" sz="1050">
              <a:solidFill>
                <a:schemeClr val="dk1"/>
              </a:solidFill>
              <a:effectLst/>
              <a:latin typeface="+mn-lt"/>
              <a:ea typeface="+mn-ea"/>
              <a:cs typeface="+mn-cs"/>
            </a:rPr>
            <a:t>るが、計画的な起債管理のもと公債費負担の抑制に努めていく。</a:t>
          </a:r>
          <a:endParaRPr lang="ja-JP" altLang="ja-JP" sz="1200">
            <a:effectLst/>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153670</xdr:rowOff>
    </xdr:from>
    <xdr:to>
      <xdr:col>24</xdr:col>
      <xdr:colOff>25400</xdr:colOff>
      <xdr:row>76</xdr:row>
      <xdr:rowOff>20320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0124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xdr:rowOff>
    </xdr:from>
    <xdr:to>
      <xdr:col>19</xdr:col>
      <xdr:colOff>187325</xdr:colOff>
      <xdr:row>76</xdr:row>
      <xdr:rowOff>20320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0314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1270</xdr:rowOff>
    </xdr:from>
    <xdr:to>
      <xdr:col>15</xdr:col>
      <xdr:colOff>98425</xdr:colOff>
      <xdr:row>76</xdr:row>
      <xdr:rowOff>39370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2209800" y="130314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39370</xdr:rowOff>
    </xdr:from>
    <xdr:to>
      <xdr:col>11</xdr:col>
      <xdr:colOff>9525</xdr:colOff>
      <xdr:row>76</xdr:row>
      <xdr:rowOff>130811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06957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102870</xdr:rowOff>
    </xdr:from>
    <xdr:to>
      <xdr:col>24</xdr:col>
      <xdr:colOff>76200</xdr:colOff>
      <xdr:row>76</xdr:row>
      <xdr:rowOff>33020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119397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140970</xdr:rowOff>
    </xdr:from>
    <xdr:to>
      <xdr:col>20</xdr:col>
      <xdr:colOff>38100</xdr:colOff>
      <xdr:row>76</xdr:row>
      <xdr:rowOff>71120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81297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76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121920</xdr:rowOff>
    </xdr:from>
    <xdr:to>
      <xdr:col>15</xdr:col>
      <xdr:colOff>149225</xdr:colOff>
      <xdr:row>76</xdr:row>
      <xdr:rowOff>52070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62247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74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160020</xdr:rowOff>
    </xdr:from>
    <xdr:to>
      <xdr:col>11</xdr:col>
      <xdr:colOff>60325</xdr:colOff>
      <xdr:row>76</xdr:row>
      <xdr:rowOff>90170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100347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80011</xdr:rowOff>
    </xdr:from>
    <xdr:to>
      <xdr:col>6</xdr:col>
      <xdr:colOff>171450</xdr:colOff>
      <xdr:row>77</xdr:row>
      <xdr:rowOff>10161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166388</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上回っている</a:t>
          </a:r>
          <a:r>
            <a:rPr kumimoji="1" lang="ja-JP" altLang="en-US" sz="1100">
              <a:solidFill>
                <a:schemeClr val="dk1"/>
              </a:solidFill>
              <a:effectLst/>
              <a:latin typeface="+mn-lt"/>
              <a:ea typeface="+mn-ea"/>
              <a:cs typeface="+mn-cs"/>
            </a:rPr>
            <a:t>状況が続いており、</a:t>
          </a:r>
          <a:r>
            <a:rPr kumimoji="1" lang="ja-JP" altLang="ja-JP" sz="1100">
              <a:solidFill>
                <a:schemeClr val="dk1"/>
              </a:solidFill>
              <a:effectLst/>
              <a:latin typeface="+mn-lt"/>
              <a:ea typeface="+mn-ea"/>
              <a:cs typeface="+mn-cs"/>
            </a:rPr>
            <a:t>令和５年度</a:t>
          </a:r>
          <a:r>
            <a:rPr kumimoji="1" lang="ja-JP" altLang="en-US" sz="1100">
              <a:solidFill>
                <a:schemeClr val="dk1"/>
              </a:solidFill>
              <a:effectLst/>
              <a:latin typeface="+mn-lt"/>
              <a:ea typeface="+mn-ea"/>
              <a:cs typeface="+mn-cs"/>
            </a:rPr>
            <a:t>以降</a:t>
          </a:r>
          <a:r>
            <a:rPr kumimoji="1" lang="ja-JP" altLang="ja-JP" sz="1100">
              <a:solidFill>
                <a:schemeClr val="dk1"/>
              </a:solidFill>
              <a:effectLst/>
              <a:latin typeface="+mn-lt"/>
              <a:ea typeface="+mn-ea"/>
              <a:cs typeface="+mn-cs"/>
            </a:rPr>
            <a:t>においてはその差が大きくなっていることから、引き続き事務の見直しや効率化を図り、物件費等経常経費の縮減に努めていく。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8889</xdr:rowOff>
    </xdr:from>
    <xdr:to>
      <xdr:col>82</xdr:col>
      <xdr:colOff>107950</xdr:colOff>
      <xdr:row>80</xdr:row>
      <xdr:rowOff>73661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553439"/>
          <a:ext cx="838200" cy="236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168911</xdr:rowOff>
    </xdr:from>
    <xdr:to>
      <xdr:col>78</xdr:col>
      <xdr:colOff>69850</xdr:colOff>
      <xdr:row>79</xdr:row>
      <xdr:rowOff>8889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370561"/>
          <a:ext cx="889000" cy="18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115570</xdr:rowOff>
    </xdr:from>
    <xdr:to>
      <xdr:col>73</xdr:col>
      <xdr:colOff>180975</xdr:colOff>
      <xdr:row>77</xdr:row>
      <xdr:rowOff>168911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317220"/>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115570</xdr:rowOff>
    </xdr:from>
    <xdr:to>
      <xdr:col>69</xdr:col>
      <xdr:colOff>92075</xdr:colOff>
      <xdr:row>78</xdr:row>
      <xdr:rowOff>66039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317220"/>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123207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22861</xdr:rowOff>
    </xdr:from>
    <xdr:to>
      <xdr:col>82</xdr:col>
      <xdr:colOff>158750</xdr:colOff>
      <xdr:row>80</xdr:row>
      <xdr:rowOff>124461</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73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166388</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71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129539</xdr:rowOff>
    </xdr:from>
    <xdr:to>
      <xdr:col>78</xdr:col>
      <xdr:colOff>120650</xdr:colOff>
      <xdr:row>79</xdr:row>
      <xdr:rowOff>59689</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44466</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589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118111</xdr:rowOff>
    </xdr:from>
    <xdr:to>
      <xdr:col>74</xdr:col>
      <xdr:colOff>31750</xdr:colOff>
      <xdr:row>78</xdr:row>
      <xdr:rowOff>48261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33038</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64770</xdr:rowOff>
    </xdr:from>
    <xdr:to>
      <xdr:col>69</xdr:col>
      <xdr:colOff>142875</xdr:colOff>
      <xdr:row>77</xdr:row>
      <xdr:rowOff>166370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151147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15239</xdr:rowOff>
    </xdr:from>
    <xdr:to>
      <xdr:col>65</xdr:col>
      <xdr:colOff>53975</xdr:colOff>
      <xdr:row>78</xdr:row>
      <xdr:rowOff>116839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101616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39882</xdr:rowOff>
    </xdr:from>
    <xdr:to>
      <xdr:col>29</xdr:col>
      <xdr:colOff>127000</xdr:colOff>
      <xdr:row>16</xdr:row>
      <xdr:rowOff>109868</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830707"/>
          <a:ext cx="647700" cy="699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49468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840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109868</xdr:rowOff>
    </xdr:from>
    <xdr:to>
      <xdr:col>26</xdr:col>
      <xdr:colOff>50800</xdr:colOff>
      <xdr:row>16</xdr:row>
      <xdr:rowOff>160629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2900693"/>
          <a:ext cx="698500" cy="507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03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160629</xdr:rowOff>
    </xdr:from>
    <xdr:to>
      <xdr:col>22</xdr:col>
      <xdr:colOff>114300</xdr:colOff>
      <xdr:row>17</xdr:row>
      <xdr:rowOff>49975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2951454"/>
          <a:ext cx="698500" cy="607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07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49975</xdr:rowOff>
    </xdr:from>
    <xdr:to>
      <xdr:col>18</xdr:col>
      <xdr:colOff>177800</xdr:colOff>
      <xdr:row>17</xdr:row>
      <xdr:rowOff>105182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012250"/>
          <a:ext cx="698500" cy="552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08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155544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11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160532</xdr:rowOff>
    </xdr:from>
    <xdr:to>
      <xdr:col>29</xdr:col>
      <xdr:colOff>177800</xdr:colOff>
      <xdr:row>16</xdr:row>
      <xdr:rowOff>90682</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7799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5609</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59068</xdr:rowOff>
    </xdr:from>
    <xdr:to>
      <xdr:col>26</xdr:col>
      <xdr:colOff>101600</xdr:colOff>
      <xdr:row>16</xdr:row>
      <xdr:rowOff>160668</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8498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170845</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618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109829</xdr:rowOff>
    </xdr:from>
    <xdr:to>
      <xdr:col>22</xdr:col>
      <xdr:colOff>165100</xdr:colOff>
      <xdr:row>17</xdr:row>
      <xdr:rowOff>39979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9006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50156</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669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170625</xdr:rowOff>
    </xdr:from>
    <xdr:to>
      <xdr:col>19</xdr:col>
      <xdr:colOff>38100</xdr:colOff>
      <xdr:row>17</xdr:row>
      <xdr:rowOff>100775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29614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110952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73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54382</xdr:rowOff>
    </xdr:from>
    <xdr:to>
      <xdr:col>15</xdr:col>
      <xdr:colOff>101600</xdr:colOff>
      <xdr:row>17</xdr:row>
      <xdr:rowOff>155982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016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166159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78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214261</xdr:rowOff>
    </xdr:from>
    <xdr:to>
      <xdr:col>29</xdr:col>
      <xdr:colOff>127000</xdr:colOff>
      <xdr:row>35</xdr:row>
      <xdr:rowOff>215405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824611"/>
          <a:ext cx="647700" cy="11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84167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7037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215405</xdr:rowOff>
    </xdr:from>
    <xdr:to>
      <xdr:col>26</xdr:col>
      <xdr:colOff>50800</xdr:colOff>
      <xdr:row>35</xdr:row>
      <xdr:rowOff>241097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825755"/>
          <a:ext cx="698500" cy="256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14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198742</xdr:rowOff>
    </xdr:from>
    <xdr:to>
      <xdr:col>22</xdr:col>
      <xdr:colOff>114300</xdr:colOff>
      <xdr:row>35</xdr:row>
      <xdr:rowOff>241097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3606800" y="6809092"/>
          <a:ext cx="698500" cy="423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35806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716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198742</xdr:rowOff>
    </xdr:from>
    <xdr:to>
      <xdr:col>18</xdr:col>
      <xdr:colOff>177800</xdr:colOff>
      <xdr:row>35</xdr:row>
      <xdr:rowOff>200482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6809092"/>
          <a:ext cx="698500" cy="17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56316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1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67454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19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163461</xdr:rowOff>
    </xdr:from>
    <xdr:to>
      <xdr:col>29</xdr:col>
      <xdr:colOff>177800</xdr:colOff>
      <xdr:row>35</xdr:row>
      <xdr:rowOff>265061</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7738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8538</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618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164605</xdr:rowOff>
    </xdr:from>
    <xdr:to>
      <xdr:col>26</xdr:col>
      <xdr:colOff>101600</xdr:colOff>
      <xdr:row>35</xdr:row>
      <xdr:rowOff>266205</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7749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276382</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543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190297</xdr:rowOff>
    </xdr:from>
    <xdr:to>
      <xdr:col>22</xdr:col>
      <xdr:colOff>165100</xdr:colOff>
      <xdr:row>35</xdr:row>
      <xdr:rowOff>291897</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8006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302074</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569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147942</xdr:rowOff>
    </xdr:from>
    <xdr:to>
      <xdr:col>19</xdr:col>
      <xdr:colOff>38100</xdr:colOff>
      <xdr:row>35</xdr:row>
      <xdr:rowOff>249542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7582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259719</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527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149682</xdr:rowOff>
    </xdr:from>
    <xdr:to>
      <xdr:col>15</xdr:col>
      <xdr:colOff>101600</xdr:colOff>
      <xdr:row>35</xdr:row>
      <xdr:rowOff>251282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7600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261459</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528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6,607
6,572
109.48
6,788,930
6,481,920
287,336
3,692,040
5,710,367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84775</xdr:rowOff>
    </xdr:from>
    <xdr:to>
      <xdr:col>24</xdr:col>
      <xdr:colOff>63500</xdr:colOff>
      <xdr:row>34</xdr:row>
      <xdr:rowOff>159276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14075"/>
          <a:ext cx="838200" cy="74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18795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48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159276</xdr:rowOff>
    </xdr:from>
    <xdr:to>
      <xdr:col>19</xdr:col>
      <xdr:colOff>177800</xdr:colOff>
      <xdr:row>35</xdr:row>
      <xdr:rowOff>25369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988576"/>
          <a:ext cx="889000" cy="3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60416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6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25369</xdr:rowOff>
    </xdr:from>
    <xdr:to>
      <xdr:col>15</xdr:col>
      <xdr:colOff>50800</xdr:colOff>
      <xdr:row>35</xdr:row>
      <xdr:rowOff>63660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26119"/>
          <a:ext cx="889000" cy="38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92854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09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63660</xdr:rowOff>
    </xdr:from>
    <xdr:to>
      <xdr:col>10</xdr:col>
      <xdr:colOff>114300</xdr:colOff>
      <xdr:row>35</xdr:row>
      <xdr:rowOff>157782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64410"/>
          <a:ext cx="889000" cy="94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163029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33975</xdr:rowOff>
    </xdr:from>
    <xdr:to>
      <xdr:col>24</xdr:col>
      <xdr:colOff>114300</xdr:colOff>
      <xdr:row>34</xdr:row>
      <xdr:rowOff>135575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6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56852</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1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108476</xdr:rowOff>
    </xdr:from>
    <xdr:to>
      <xdr:col>20</xdr:col>
      <xdr:colOff>38100</xdr:colOff>
      <xdr:row>35</xdr:row>
      <xdr:rowOff>38626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3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55153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13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146019</xdr:rowOff>
    </xdr:from>
    <xdr:to>
      <xdr:col>15</xdr:col>
      <xdr:colOff>101600</xdr:colOff>
      <xdr:row>35</xdr:row>
      <xdr:rowOff>76169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7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92696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750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12860</xdr:rowOff>
    </xdr:from>
    <xdr:to>
      <xdr:col>10</xdr:col>
      <xdr:colOff>165100</xdr:colOff>
      <xdr:row>35</xdr:row>
      <xdr:rowOff>114460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1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105587</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106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106982</xdr:rowOff>
    </xdr:from>
    <xdr:to>
      <xdr:col>6</xdr:col>
      <xdr:colOff>38100</xdr:colOff>
      <xdr:row>36</xdr:row>
      <xdr:rowOff>37132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0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28259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20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74232</xdr:rowOff>
    </xdr:from>
    <xdr:to>
      <xdr:col>24</xdr:col>
      <xdr:colOff>63500</xdr:colOff>
      <xdr:row>58</xdr:row>
      <xdr:rowOff>75819</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3797300" y="10018332"/>
          <a:ext cx="838200" cy="1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74232</xdr:rowOff>
    </xdr:from>
    <xdr:to>
      <xdr:col>19</xdr:col>
      <xdr:colOff>177800</xdr:colOff>
      <xdr:row>58</xdr:row>
      <xdr:rowOff>75257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18332"/>
          <a:ext cx="889000" cy="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75257</xdr:rowOff>
    </xdr:from>
    <xdr:to>
      <xdr:col>15</xdr:col>
      <xdr:colOff>50800</xdr:colOff>
      <xdr:row>58</xdr:row>
      <xdr:rowOff>89795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19357"/>
          <a:ext cx="889000" cy="14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89795</xdr:rowOff>
    </xdr:from>
    <xdr:to>
      <xdr:col>10</xdr:col>
      <xdr:colOff>114300</xdr:colOff>
      <xdr:row>58</xdr:row>
      <xdr:rowOff>96814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33895"/>
          <a:ext cx="889000" cy="7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25019</xdr:rowOff>
    </xdr:from>
    <xdr:to>
      <xdr:col>24</xdr:col>
      <xdr:colOff>114300</xdr:colOff>
      <xdr:row>58</xdr:row>
      <xdr:rowOff>126619</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69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149171</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23432</xdr:rowOff>
    </xdr:from>
    <xdr:to>
      <xdr:col>20</xdr:col>
      <xdr:colOff>38100</xdr:colOff>
      <xdr:row>58</xdr:row>
      <xdr:rowOff>125032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6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116159</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10060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24457</xdr:rowOff>
    </xdr:from>
    <xdr:to>
      <xdr:col>15</xdr:col>
      <xdr:colOff>101600</xdr:colOff>
      <xdr:row>58</xdr:row>
      <xdr:rowOff>126057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6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117184</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1006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38995</xdr:rowOff>
    </xdr:from>
    <xdr:to>
      <xdr:col>10</xdr:col>
      <xdr:colOff>165100</xdr:colOff>
      <xdr:row>58</xdr:row>
      <xdr:rowOff>140595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8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131722</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10075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46014</xdr:rowOff>
    </xdr:from>
    <xdr:to>
      <xdr:col>6</xdr:col>
      <xdr:colOff>38100</xdr:colOff>
      <xdr:row>58</xdr:row>
      <xdr:rowOff>147614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9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138741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1008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76549</xdr:rowOff>
    </xdr:from>
    <xdr:to>
      <xdr:col>24</xdr:col>
      <xdr:colOff>63500</xdr:colOff>
      <xdr:row>76</xdr:row>
      <xdr:rowOff>110592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106749"/>
          <a:ext cx="838200" cy="3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24713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6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94114</xdr:rowOff>
    </xdr:from>
    <xdr:to>
      <xdr:col>19</xdr:col>
      <xdr:colOff>177800</xdr:colOff>
      <xdr:row>76</xdr:row>
      <xdr:rowOff>110592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124314"/>
          <a:ext cx="889000" cy="1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15663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38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94114</xdr:rowOff>
    </xdr:from>
    <xdr:to>
      <xdr:col>15</xdr:col>
      <xdr:colOff>50800</xdr:colOff>
      <xdr:row>76</xdr:row>
      <xdr:rowOff>171056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124314"/>
          <a:ext cx="889000" cy="7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31627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40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171056</xdr:rowOff>
    </xdr:from>
    <xdr:to>
      <xdr:col>10</xdr:col>
      <xdr:colOff>114300</xdr:colOff>
      <xdr:row>77</xdr:row>
      <xdr:rowOff>37058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201256"/>
          <a:ext cx="889000" cy="3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37304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41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62050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43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25749</xdr:rowOff>
    </xdr:from>
    <xdr:to>
      <xdr:col>24</xdr:col>
      <xdr:colOff>114300</xdr:colOff>
      <xdr:row>76</xdr:row>
      <xdr:rowOff>127349</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05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48627</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90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59792</xdr:rowOff>
    </xdr:from>
    <xdr:to>
      <xdr:col>20</xdr:col>
      <xdr:colOff>38100</xdr:colOff>
      <xdr:row>76</xdr:row>
      <xdr:rowOff>161392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08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6469</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865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43314</xdr:rowOff>
    </xdr:from>
    <xdr:to>
      <xdr:col>15</xdr:col>
      <xdr:colOff>101600</xdr:colOff>
      <xdr:row>76</xdr:row>
      <xdr:rowOff>144914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07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161441</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848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120256</xdr:rowOff>
    </xdr:from>
    <xdr:to>
      <xdr:col>10</xdr:col>
      <xdr:colOff>165100</xdr:colOff>
      <xdr:row>77</xdr:row>
      <xdr:rowOff>50406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15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66933</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92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157708</xdr:rowOff>
    </xdr:from>
    <xdr:to>
      <xdr:col>6</xdr:col>
      <xdr:colOff>38100</xdr:colOff>
      <xdr:row>77</xdr:row>
      <xdr:rowOff>87858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18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104386</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963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14976</xdr:rowOff>
    </xdr:from>
    <xdr:to>
      <xdr:col>24</xdr:col>
      <xdr:colOff>63500</xdr:colOff>
      <xdr:row>95</xdr:row>
      <xdr:rowOff>51941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302726"/>
          <a:ext cx="838200" cy="36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154142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613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14976</xdr:rowOff>
    </xdr:from>
    <xdr:to>
      <xdr:col>19</xdr:col>
      <xdr:colOff>177800</xdr:colOff>
      <xdr:row>95</xdr:row>
      <xdr:rowOff>138557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302726"/>
          <a:ext cx="889000" cy="12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140288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77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138557</xdr:rowOff>
    </xdr:from>
    <xdr:to>
      <xdr:col>15</xdr:col>
      <xdr:colOff>50800</xdr:colOff>
      <xdr:row>96</xdr:row>
      <xdr:rowOff>10168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426307"/>
          <a:ext cx="889000" cy="4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10168</xdr:rowOff>
    </xdr:from>
    <xdr:to>
      <xdr:col>10</xdr:col>
      <xdr:colOff>114300</xdr:colOff>
      <xdr:row>96</xdr:row>
      <xdr:rowOff>136080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469368"/>
          <a:ext cx="889000" cy="12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103948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0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1141</xdr:rowOff>
    </xdr:from>
    <xdr:to>
      <xdr:col>24</xdr:col>
      <xdr:colOff>114300</xdr:colOff>
      <xdr:row>95</xdr:row>
      <xdr:rowOff>102741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288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24018</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140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135626</xdr:rowOff>
    </xdr:from>
    <xdr:to>
      <xdr:col>20</xdr:col>
      <xdr:colOff>38100</xdr:colOff>
      <xdr:row>95</xdr:row>
      <xdr:rowOff>65776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25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82303</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6027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87757</xdr:rowOff>
    </xdr:from>
    <xdr:to>
      <xdr:col>15</xdr:col>
      <xdr:colOff>101600</xdr:colOff>
      <xdr:row>96</xdr:row>
      <xdr:rowOff>17907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37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34434</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6150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130818</xdr:rowOff>
    </xdr:from>
    <xdr:to>
      <xdr:col>10</xdr:col>
      <xdr:colOff>165100</xdr:colOff>
      <xdr:row>96</xdr:row>
      <xdr:rowOff>60968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418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77495</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6193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85280</xdr:rowOff>
    </xdr:from>
    <xdr:to>
      <xdr:col>6</xdr:col>
      <xdr:colOff>38100</xdr:colOff>
      <xdr:row>97</xdr:row>
      <xdr:rowOff>15430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54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31957</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30795" y="16319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58482</xdr:rowOff>
    </xdr:from>
    <xdr:to>
      <xdr:col>55</xdr:col>
      <xdr:colOff>0</xdr:colOff>
      <xdr:row>37</xdr:row>
      <xdr:rowOff>144436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402132"/>
          <a:ext cx="838200" cy="85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17843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61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87583</xdr:rowOff>
    </xdr:from>
    <xdr:to>
      <xdr:col>50</xdr:col>
      <xdr:colOff>114300</xdr:colOff>
      <xdr:row>37</xdr:row>
      <xdr:rowOff>144436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31233"/>
          <a:ext cx="889000" cy="56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32896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54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14740</xdr:rowOff>
    </xdr:from>
    <xdr:to>
      <xdr:col>45</xdr:col>
      <xdr:colOff>177800</xdr:colOff>
      <xdr:row>37</xdr:row>
      <xdr:rowOff>87583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358390"/>
          <a:ext cx="889000" cy="72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64409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57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142100</xdr:rowOff>
    </xdr:from>
    <xdr:to>
      <xdr:col>41</xdr:col>
      <xdr:colOff>50800</xdr:colOff>
      <xdr:row>37</xdr:row>
      <xdr:rowOff>14740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42850"/>
          <a:ext cx="889000" cy="215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106422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62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88434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6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7682</xdr:rowOff>
    </xdr:from>
    <xdr:to>
      <xdr:col>55</xdr:col>
      <xdr:colOff>50800</xdr:colOff>
      <xdr:row>37</xdr:row>
      <xdr:rowOff>109282</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5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30559</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02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93636</xdr:rowOff>
    </xdr:from>
    <xdr:to>
      <xdr:col>50</xdr:col>
      <xdr:colOff>165100</xdr:colOff>
      <xdr:row>38</xdr:row>
      <xdr:rowOff>23786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3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40313</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212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36783</xdr:rowOff>
    </xdr:from>
    <xdr:to>
      <xdr:col>46</xdr:col>
      <xdr:colOff>38100</xdr:colOff>
      <xdr:row>37</xdr:row>
      <xdr:rowOff>138383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8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154910</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1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135390</xdr:rowOff>
    </xdr:from>
    <xdr:to>
      <xdr:col>41</xdr:col>
      <xdr:colOff>101600</xdr:colOff>
      <xdr:row>37</xdr:row>
      <xdr:rowOff>65540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0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82067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082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91300</xdr:rowOff>
    </xdr:from>
    <xdr:to>
      <xdr:col>36</xdr:col>
      <xdr:colOff>165100</xdr:colOff>
      <xdr:row>36</xdr:row>
      <xdr:rowOff>21450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9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37977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86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80073</xdr:rowOff>
    </xdr:from>
    <xdr:to>
      <xdr:col>55</xdr:col>
      <xdr:colOff>0</xdr:colOff>
      <xdr:row>58</xdr:row>
      <xdr:rowOff>82577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10024173"/>
          <a:ext cx="8382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80073</xdr:rowOff>
    </xdr:from>
    <xdr:to>
      <xdr:col>50</xdr:col>
      <xdr:colOff>114300</xdr:colOff>
      <xdr:row>58</xdr:row>
      <xdr:rowOff>111236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10024173"/>
          <a:ext cx="889000" cy="3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110063</xdr:rowOff>
    </xdr:from>
    <xdr:to>
      <xdr:col>45</xdr:col>
      <xdr:colOff>177800</xdr:colOff>
      <xdr:row>58</xdr:row>
      <xdr:rowOff>111236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10054163"/>
          <a:ext cx="889000" cy="1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110063</xdr:rowOff>
    </xdr:from>
    <xdr:to>
      <xdr:col>41</xdr:col>
      <xdr:colOff>50800</xdr:colOff>
      <xdr:row>58</xdr:row>
      <xdr:rowOff>110137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10054163"/>
          <a:ext cx="889000" cy="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31777</xdr:rowOff>
    </xdr:from>
    <xdr:to>
      <xdr:col>55</xdr:col>
      <xdr:colOff>50800</xdr:colOff>
      <xdr:row>58</xdr:row>
      <xdr:rowOff>133377</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75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162774</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29273</xdr:rowOff>
    </xdr:from>
    <xdr:to>
      <xdr:col>50</xdr:col>
      <xdr:colOff>165100</xdr:colOff>
      <xdr:row>58</xdr:row>
      <xdr:rowOff>130873</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7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122000</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10066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60436</xdr:rowOff>
    </xdr:from>
    <xdr:to>
      <xdr:col>46</xdr:col>
      <xdr:colOff>38100</xdr:colOff>
      <xdr:row>58</xdr:row>
      <xdr:rowOff>162036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1000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153163</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97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59263</xdr:rowOff>
    </xdr:from>
    <xdr:to>
      <xdr:col>41</xdr:col>
      <xdr:colOff>101600</xdr:colOff>
      <xdr:row>58</xdr:row>
      <xdr:rowOff>160863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1000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151990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096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59337</xdr:rowOff>
    </xdr:from>
    <xdr:to>
      <xdr:col>36</xdr:col>
      <xdr:colOff>165100</xdr:colOff>
      <xdr:row>58</xdr:row>
      <xdr:rowOff>160937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1000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152064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09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138779</xdr:rowOff>
    </xdr:from>
    <xdr:to>
      <xdr:col>55</xdr:col>
      <xdr:colOff>0</xdr:colOff>
      <xdr:row>78</xdr:row>
      <xdr:rowOff>139294</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511879"/>
          <a:ext cx="838200" cy="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139294</xdr:rowOff>
    </xdr:from>
    <xdr:to>
      <xdr:col>50</xdr:col>
      <xdr:colOff>114300</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512394"/>
          <a:ext cx="889000" cy="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139584</xdr:rowOff>
    </xdr:from>
    <xdr:to>
      <xdr:col>45</xdr:col>
      <xdr:colOff>177800</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512684"/>
          <a:ext cx="889000" cy="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135227</xdr:rowOff>
    </xdr:from>
    <xdr:to>
      <xdr:col>41</xdr:col>
      <xdr:colOff>50800</xdr:colOff>
      <xdr:row>78</xdr:row>
      <xdr:rowOff>139584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508327"/>
          <a:ext cx="889000" cy="4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87979</xdr:rowOff>
    </xdr:from>
    <xdr:to>
      <xdr:col>55</xdr:col>
      <xdr:colOff>50800</xdr:colOff>
      <xdr:row>79</xdr:row>
      <xdr:rowOff>18129</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6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39447</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88494</xdr:rowOff>
    </xdr:from>
    <xdr:to>
      <xdr:col>50</xdr:col>
      <xdr:colOff>165100</xdr:colOff>
      <xdr:row>79</xdr:row>
      <xdr:rowOff>18644</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6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9771</xdr:rowOff>
    </xdr:from>
    <xdr:ext cx="378565"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50017" y="13554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88900</xdr:rowOff>
    </xdr:from>
    <xdr:to>
      <xdr:col>46</xdr:col>
      <xdr:colOff>38100</xdr:colOff>
      <xdr:row>79</xdr:row>
      <xdr:rowOff>19050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10177</xdr:rowOff>
    </xdr:from>
    <xdr:ext cx="249299"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625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88784</xdr:rowOff>
    </xdr:from>
    <xdr:to>
      <xdr:col>41</xdr:col>
      <xdr:colOff>101600</xdr:colOff>
      <xdr:row>79</xdr:row>
      <xdr:rowOff>18934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6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10061</xdr:rowOff>
    </xdr:from>
    <xdr:ext cx="378565"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2017" y="13554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84427</xdr:rowOff>
    </xdr:from>
    <xdr:to>
      <xdr:col>36</xdr:col>
      <xdr:colOff>165100</xdr:colOff>
      <xdr:row>79</xdr:row>
      <xdr:rowOff>14577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5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5704</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550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62564</xdr:rowOff>
    </xdr:from>
    <xdr:to>
      <xdr:col>55</xdr:col>
      <xdr:colOff>0</xdr:colOff>
      <xdr:row>98</xdr:row>
      <xdr:rowOff>69683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864664"/>
          <a:ext cx="838200" cy="7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35274</xdr:rowOff>
    </xdr:from>
    <xdr:to>
      <xdr:col>50</xdr:col>
      <xdr:colOff>114300</xdr:colOff>
      <xdr:row>98</xdr:row>
      <xdr:rowOff>69683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837374"/>
          <a:ext cx="889000" cy="3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9277</xdr:rowOff>
    </xdr:from>
    <xdr:to>
      <xdr:col>45</xdr:col>
      <xdr:colOff>177800</xdr:colOff>
      <xdr:row>98</xdr:row>
      <xdr:rowOff>35274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11377"/>
          <a:ext cx="889000" cy="2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9277</xdr:rowOff>
    </xdr:from>
    <xdr:to>
      <xdr:col>41</xdr:col>
      <xdr:colOff>50800</xdr:colOff>
      <xdr:row>98</xdr:row>
      <xdr:rowOff>84110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811377"/>
          <a:ext cx="889000" cy="74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11764</xdr:rowOff>
    </xdr:from>
    <xdr:to>
      <xdr:col>55</xdr:col>
      <xdr:colOff>50800</xdr:colOff>
      <xdr:row>98</xdr:row>
      <xdr:rowOff>113364</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1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98141</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28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18883</xdr:rowOff>
    </xdr:from>
    <xdr:to>
      <xdr:col>50</xdr:col>
      <xdr:colOff>165100</xdr:colOff>
      <xdr:row>98</xdr:row>
      <xdr:rowOff>120483</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2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111610</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1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155924</xdr:rowOff>
    </xdr:from>
    <xdr:to>
      <xdr:col>46</xdr:col>
      <xdr:colOff>38100</xdr:colOff>
      <xdr:row>98</xdr:row>
      <xdr:rowOff>86074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8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77201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87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129927</xdr:rowOff>
    </xdr:from>
    <xdr:to>
      <xdr:col>41</xdr:col>
      <xdr:colOff>101600</xdr:colOff>
      <xdr:row>98</xdr:row>
      <xdr:rowOff>60077</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60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51204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53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33310</xdr:rowOff>
    </xdr:from>
    <xdr:to>
      <xdr:col>36</xdr:col>
      <xdr:colOff>165100</xdr:colOff>
      <xdr:row>98</xdr:row>
      <xdr:rowOff>134910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3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126037</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92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126377</xdr:rowOff>
    </xdr:from>
    <xdr:to>
      <xdr:col>85</xdr:col>
      <xdr:colOff>127000</xdr:colOff>
      <xdr:row>77</xdr:row>
      <xdr:rowOff>126660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328027"/>
          <a:ext cx="838200" cy="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126660</xdr:rowOff>
    </xdr:from>
    <xdr:to>
      <xdr:col>81</xdr:col>
      <xdr:colOff>50800</xdr:colOff>
      <xdr:row>77</xdr:row>
      <xdr:rowOff>131062</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328310"/>
          <a:ext cx="889000" cy="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122461</xdr:rowOff>
    </xdr:from>
    <xdr:to>
      <xdr:col>76</xdr:col>
      <xdr:colOff>114300</xdr:colOff>
      <xdr:row>77</xdr:row>
      <xdr:rowOff>131062</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3324111"/>
          <a:ext cx="889000" cy="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114295</xdr:rowOff>
    </xdr:from>
    <xdr:to>
      <xdr:col>71</xdr:col>
      <xdr:colOff>177800</xdr:colOff>
      <xdr:row>77</xdr:row>
      <xdr:rowOff>122461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814300" y="13315945"/>
          <a:ext cx="8890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15688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38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75577</xdr:rowOff>
    </xdr:from>
    <xdr:to>
      <xdr:col>85</xdr:col>
      <xdr:colOff>177800</xdr:colOff>
      <xdr:row>78</xdr:row>
      <xdr:rowOff>5727</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27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54004</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5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75860</xdr:rowOff>
    </xdr:from>
    <xdr:to>
      <xdr:col>81</xdr:col>
      <xdr:colOff>101600</xdr:colOff>
      <xdr:row>78</xdr:row>
      <xdr:rowOff>6010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27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168587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370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80262</xdr:rowOff>
    </xdr:from>
    <xdr:to>
      <xdr:col>76</xdr:col>
      <xdr:colOff>165100</xdr:colOff>
      <xdr:row>78</xdr:row>
      <xdr:rowOff>10412</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28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1539</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374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71661</xdr:rowOff>
    </xdr:from>
    <xdr:to>
      <xdr:col>72</xdr:col>
      <xdr:colOff>38100</xdr:colOff>
      <xdr:row>78</xdr:row>
      <xdr:rowOff>1811</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27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164388</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366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63495</xdr:rowOff>
    </xdr:from>
    <xdr:to>
      <xdr:col>67</xdr:col>
      <xdr:colOff>101600</xdr:colOff>
      <xdr:row>77</xdr:row>
      <xdr:rowOff>165095</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26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10172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040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106665</xdr:rowOff>
    </xdr:from>
    <xdr:to>
      <xdr:col>85</xdr:col>
      <xdr:colOff>127000</xdr:colOff>
      <xdr:row>98</xdr:row>
      <xdr:rowOff>131964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908765"/>
          <a:ext cx="838200" cy="25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131964</xdr:rowOff>
    </xdr:from>
    <xdr:to>
      <xdr:col>81</xdr:col>
      <xdr:colOff>50800</xdr:colOff>
      <xdr:row>99</xdr:row>
      <xdr:rowOff>18754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934064"/>
          <a:ext cx="889000" cy="58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18754</xdr:rowOff>
    </xdr:from>
    <xdr:to>
      <xdr:col>76</xdr:col>
      <xdr:colOff>114300</xdr:colOff>
      <xdr:row>99</xdr:row>
      <xdr:rowOff>23075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992304"/>
          <a:ext cx="889000" cy="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23075</xdr:rowOff>
    </xdr:from>
    <xdr:to>
      <xdr:col>71</xdr:col>
      <xdr:colOff>177800</xdr:colOff>
      <xdr:row>99</xdr:row>
      <xdr:rowOff>56026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996625"/>
          <a:ext cx="889000" cy="32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55865</xdr:rowOff>
    </xdr:from>
    <xdr:to>
      <xdr:col>85</xdr:col>
      <xdr:colOff>177800</xdr:colOff>
      <xdr:row>98</xdr:row>
      <xdr:rowOff>157465</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5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34292</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83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81164</xdr:rowOff>
    </xdr:from>
    <xdr:to>
      <xdr:col>81</xdr:col>
      <xdr:colOff>101600</xdr:colOff>
      <xdr:row>99</xdr:row>
      <xdr:rowOff>11314</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88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2441</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975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139404</xdr:rowOff>
    </xdr:from>
    <xdr:to>
      <xdr:col>76</xdr:col>
      <xdr:colOff>165100</xdr:colOff>
      <xdr:row>99</xdr:row>
      <xdr:rowOff>69554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94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60681</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703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143725</xdr:rowOff>
    </xdr:from>
    <xdr:to>
      <xdr:col>72</xdr:col>
      <xdr:colOff>38100</xdr:colOff>
      <xdr:row>99</xdr:row>
      <xdr:rowOff>73875</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94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65002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703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5226</xdr:rowOff>
    </xdr:from>
    <xdr:to>
      <xdr:col>67</xdr:col>
      <xdr:colOff>101600</xdr:colOff>
      <xdr:row>99</xdr:row>
      <xdr:rowOff>106826</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97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97953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707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20988</xdr:rowOff>
    </xdr:from>
    <xdr:to>
      <xdr:col>116</xdr:col>
      <xdr:colOff>63500</xdr:colOff>
      <xdr:row>57</xdr:row>
      <xdr:rowOff>77041</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9793638"/>
          <a:ext cx="838200" cy="56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153532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926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77041</xdr:rowOff>
    </xdr:from>
    <xdr:to>
      <xdr:col>111</xdr:col>
      <xdr:colOff>177800</xdr:colOff>
      <xdr:row>57</xdr:row>
      <xdr:rowOff>90391</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9849691"/>
          <a:ext cx="889000" cy="1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156253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92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86368</xdr:rowOff>
    </xdr:from>
    <xdr:to>
      <xdr:col>107</xdr:col>
      <xdr:colOff>50800</xdr:colOff>
      <xdr:row>57</xdr:row>
      <xdr:rowOff>90391</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9859018"/>
          <a:ext cx="8890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83396</xdr:rowOff>
    </xdr:from>
    <xdr:to>
      <xdr:col>102</xdr:col>
      <xdr:colOff>114300</xdr:colOff>
      <xdr:row>57</xdr:row>
      <xdr:rowOff>86368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9856046"/>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73568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10017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101297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10045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141638</xdr:rowOff>
    </xdr:from>
    <xdr:to>
      <xdr:col>116</xdr:col>
      <xdr:colOff>114300</xdr:colOff>
      <xdr:row>57</xdr:row>
      <xdr:rowOff>71788</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9742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164515</xdr:rowOff>
    </xdr:from>
    <xdr:ext cx="534377"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594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26241</xdr:rowOff>
    </xdr:from>
    <xdr:to>
      <xdr:col>112</xdr:col>
      <xdr:colOff>38100</xdr:colOff>
      <xdr:row>57</xdr:row>
      <xdr:rowOff>127841</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9798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144368</xdr:rowOff>
    </xdr:from>
    <xdr:ext cx="534377"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56111" y="9574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39591</xdr:rowOff>
    </xdr:from>
    <xdr:to>
      <xdr:col>107</xdr:col>
      <xdr:colOff>101600</xdr:colOff>
      <xdr:row>57</xdr:row>
      <xdr:rowOff>141191</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981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132318</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90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35568</xdr:rowOff>
    </xdr:from>
    <xdr:to>
      <xdr:col>102</xdr:col>
      <xdr:colOff>165100</xdr:colOff>
      <xdr:row>57</xdr:row>
      <xdr:rowOff>137168</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80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153695</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58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32596</xdr:rowOff>
    </xdr:from>
    <xdr:to>
      <xdr:col>98</xdr:col>
      <xdr:colOff>38100</xdr:colOff>
      <xdr:row>57</xdr:row>
      <xdr:rowOff>134196</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980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150723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80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166218</xdr:rowOff>
    </xdr:from>
    <xdr:to>
      <xdr:col>116</xdr:col>
      <xdr:colOff>63500</xdr:colOff>
      <xdr:row>75</xdr:row>
      <xdr:rowOff>51313</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510618"/>
          <a:ext cx="838200" cy="399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166218</xdr:rowOff>
    </xdr:from>
    <xdr:to>
      <xdr:col>111</xdr:col>
      <xdr:colOff>177800</xdr:colOff>
      <xdr:row>73</xdr:row>
      <xdr:rowOff>45958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510618"/>
          <a:ext cx="889000" cy="51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116264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8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45958</xdr:rowOff>
    </xdr:from>
    <xdr:to>
      <xdr:col>107</xdr:col>
      <xdr:colOff>50800</xdr:colOff>
      <xdr:row>73</xdr:row>
      <xdr:rowOff>70010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561808"/>
          <a:ext cx="889000" cy="24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70010</xdr:rowOff>
    </xdr:from>
    <xdr:to>
      <xdr:col>102</xdr:col>
      <xdr:colOff>114300</xdr:colOff>
      <xdr:row>73</xdr:row>
      <xdr:rowOff>102732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585860"/>
          <a:ext cx="889000" cy="3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142422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93224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78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513</xdr:rowOff>
    </xdr:from>
    <xdr:to>
      <xdr:col>116</xdr:col>
      <xdr:colOff>114300</xdr:colOff>
      <xdr:row>75</xdr:row>
      <xdr:rowOff>102113</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85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23390</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710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115418</xdr:rowOff>
    </xdr:from>
    <xdr:to>
      <xdr:col>112</xdr:col>
      <xdr:colOff>38100</xdr:colOff>
      <xdr:row>73</xdr:row>
      <xdr:rowOff>45568</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45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62095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235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166608</xdr:rowOff>
    </xdr:from>
    <xdr:to>
      <xdr:col>107</xdr:col>
      <xdr:colOff>101600</xdr:colOff>
      <xdr:row>73</xdr:row>
      <xdr:rowOff>96758</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51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113285</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286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19210</xdr:rowOff>
    </xdr:from>
    <xdr:to>
      <xdr:col>102</xdr:col>
      <xdr:colOff>165100</xdr:colOff>
      <xdr:row>73</xdr:row>
      <xdr:rowOff>120810</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53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137337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310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51932</xdr:rowOff>
    </xdr:from>
    <xdr:to>
      <xdr:col>98</xdr:col>
      <xdr:colOff>38100</xdr:colOff>
      <xdr:row>73</xdr:row>
      <xdr:rowOff>153532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56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170059</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34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類似団体と比較して、人件費、維持補修費、扶助費、補助費等、</a:t>
          </a:r>
          <a:r>
            <a:rPr kumimoji="1" lang="ja-JP" altLang="en-US" sz="1100">
              <a:solidFill>
                <a:schemeClr val="dk1"/>
              </a:solidFill>
              <a:effectLst/>
              <a:latin typeface="+mn-lt"/>
              <a:ea typeface="+mn-ea"/>
              <a:cs typeface="+mn-cs"/>
            </a:rPr>
            <a:t>繰</a:t>
          </a:r>
          <a:r>
            <a:rPr kumimoji="1" lang="ja-JP" altLang="ja-JP" sz="1100">
              <a:solidFill>
                <a:schemeClr val="dk1"/>
              </a:solidFill>
              <a:effectLst/>
              <a:latin typeface="+mn-lt"/>
              <a:ea typeface="+mn-ea"/>
              <a:cs typeface="+mn-cs"/>
            </a:rPr>
            <a:t>出金</a:t>
          </a:r>
          <a:r>
            <a:rPr kumimoji="1" lang="ja-JP" altLang="en-US" sz="1100">
              <a:solidFill>
                <a:schemeClr val="dk1"/>
              </a:solidFill>
              <a:effectLst/>
              <a:latin typeface="+mn-lt"/>
              <a:ea typeface="+mn-ea"/>
              <a:cs typeface="+mn-cs"/>
            </a:rPr>
            <a:t>、貸付金</a:t>
          </a:r>
          <a:r>
            <a:rPr kumimoji="1" lang="ja-JP" altLang="ja-JP" sz="1100">
              <a:solidFill>
                <a:schemeClr val="dk1"/>
              </a:solidFill>
              <a:effectLst/>
              <a:latin typeface="+mn-lt"/>
              <a:ea typeface="+mn-ea"/>
              <a:cs typeface="+mn-cs"/>
            </a:rPr>
            <a:t>の歳出が大きくなっている。</a:t>
          </a:r>
          <a:endParaRPr lang="ja-JP" altLang="ja-JP" sz="1400">
            <a:effectLst/>
          </a:endParaRPr>
        </a:p>
        <a:p>
          <a:r>
            <a:rPr kumimoji="1" lang="ja-JP" altLang="ja-JP" sz="1100">
              <a:solidFill>
                <a:schemeClr val="dk1"/>
              </a:solidFill>
              <a:effectLst/>
              <a:latin typeface="+mn-lt"/>
              <a:ea typeface="+mn-ea"/>
              <a:cs typeface="+mn-cs"/>
            </a:rPr>
            <a:t>人件費は、</a:t>
          </a:r>
          <a:r>
            <a:rPr kumimoji="1" lang="ja-JP" altLang="en-US" sz="1100">
              <a:solidFill>
                <a:schemeClr val="dk1"/>
              </a:solidFill>
              <a:effectLst/>
              <a:latin typeface="+mn-lt"/>
              <a:ea typeface="+mn-ea"/>
              <a:cs typeface="+mn-cs"/>
            </a:rPr>
            <a:t>小</a:t>
          </a:r>
          <a:r>
            <a:rPr kumimoji="1" lang="ja-JP" altLang="ja-JP" sz="1100">
              <a:solidFill>
                <a:schemeClr val="dk1"/>
              </a:solidFill>
              <a:effectLst/>
              <a:latin typeface="+mn-lt"/>
              <a:ea typeface="+mn-ea"/>
              <a:cs typeface="+mn-cs"/>
            </a:rPr>
            <a:t>中学校への町費支弁職員配置のための会計年度任用職員の</a:t>
          </a:r>
          <a:r>
            <a:rPr kumimoji="1" lang="ja-JP" altLang="en-US" sz="1100">
              <a:solidFill>
                <a:schemeClr val="dk1"/>
              </a:solidFill>
              <a:effectLst/>
              <a:latin typeface="+mn-lt"/>
              <a:ea typeface="+mn-ea"/>
              <a:cs typeface="+mn-cs"/>
            </a:rPr>
            <a:t>任用のほか、人事院勧告等に基づく人件費上昇の影響</a:t>
          </a:r>
          <a:r>
            <a:rPr kumimoji="1" lang="ja-JP" altLang="ja-JP" sz="1100">
              <a:solidFill>
                <a:schemeClr val="dk1"/>
              </a:solidFill>
              <a:effectLst/>
              <a:latin typeface="+mn-lt"/>
              <a:ea typeface="+mn-ea"/>
              <a:cs typeface="+mn-cs"/>
            </a:rPr>
            <a:t>から増加している。</a:t>
          </a:r>
          <a:endParaRPr lang="ja-JP" altLang="ja-JP" sz="1400">
            <a:effectLst/>
          </a:endParaRPr>
        </a:p>
        <a:p>
          <a:r>
            <a:rPr kumimoji="1" lang="ja-JP" altLang="ja-JP" sz="1100">
              <a:solidFill>
                <a:schemeClr val="dk1"/>
              </a:solidFill>
              <a:effectLst/>
              <a:latin typeface="+mn-lt"/>
              <a:ea typeface="+mn-ea"/>
              <a:cs typeface="+mn-cs"/>
            </a:rPr>
            <a:t>維持補修費は、公共施設等の老朽化に伴い増加傾向にある。</a:t>
          </a:r>
          <a:endParaRPr lang="ja-JP" altLang="ja-JP" sz="1400">
            <a:effectLst/>
          </a:endParaRPr>
        </a:p>
        <a:p>
          <a:r>
            <a:rPr kumimoji="1" lang="ja-JP" altLang="ja-JP" sz="1100">
              <a:solidFill>
                <a:schemeClr val="dk1"/>
              </a:solidFill>
              <a:effectLst/>
              <a:latin typeface="+mn-lt"/>
              <a:ea typeface="+mn-ea"/>
              <a:cs typeface="+mn-cs"/>
            </a:rPr>
            <a:t>扶助費は、各種福祉サービス単価の増傾向が続いていることによるほか、物価高騰対策事業等の実施により増加傾向にある。</a:t>
          </a:r>
          <a:endParaRPr lang="ja-JP" altLang="ja-JP" sz="1400">
            <a:effectLst/>
          </a:endParaRPr>
        </a:p>
        <a:p>
          <a:r>
            <a:rPr kumimoji="1" lang="ja-JP" altLang="en-US" sz="1100">
              <a:solidFill>
                <a:schemeClr val="dk1"/>
              </a:solidFill>
              <a:effectLst/>
              <a:latin typeface="+mn-lt"/>
              <a:ea typeface="+mn-ea"/>
              <a:cs typeface="+mn-cs"/>
            </a:rPr>
            <a:t>令和６年度から下水道事業が公営企業会計（法適用）となったことで、費用の性質が</a:t>
          </a:r>
          <a:r>
            <a:rPr kumimoji="1" lang="ja-JP" altLang="ja-JP" sz="1100">
              <a:solidFill>
                <a:schemeClr val="dk1"/>
              </a:solidFill>
              <a:effectLst/>
              <a:latin typeface="+mn-lt"/>
              <a:ea typeface="+mn-ea"/>
              <a:cs typeface="+mn-cs"/>
            </a:rPr>
            <a:t>操出金</a:t>
          </a:r>
          <a:r>
            <a:rPr kumimoji="1" lang="ja-JP" altLang="en-US" sz="1100">
              <a:solidFill>
                <a:schemeClr val="dk1"/>
              </a:solidFill>
              <a:effectLst/>
              <a:latin typeface="+mn-lt"/>
              <a:ea typeface="+mn-ea"/>
              <a:cs typeface="+mn-cs"/>
            </a:rPr>
            <a:t>から補助費等に変更となっており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その影響が見られる。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6,607
6,572
109.48
6,788,930
6,481,920
287,336
3,692,040
5,710,367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120142</xdr:rowOff>
    </xdr:from>
    <xdr:to>
      <xdr:col>24</xdr:col>
      <xdr:colOff>63500</xdr:colOff>
      <xdr:row>36</xdr:row>
      <xdr:rowOff>161925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92342"/>
          <a:ext cx="838200" cy="4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159639</xdr:rowOff>
    </xdr:from>
    <xdr:to>
      <xdr:col>19</xdr:col>
      <xdr:colOff>177800</xdr:colOff>
      <xdr:row>36</xdr:row>
      <xdr:rowOff>161925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331839"/>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159639</xdr:rowOff>
    </xdr:from>
    <xdr:to>
      <xdr:col>15</xdr:col>
      <xdr:colOff>50800</xdr:colOff>
      <xdr:row>37</xdr:row>
      <xdr:rowOff>35433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31839"/>
          <a:ext cx="889000" cy="4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35433</xdr:rowOff>
    </xdr:from>
    <xdr:to>
      <xdr:col>10</xdr:col>
      <xdr:colOff>114300</xdr:colOff>
      <xdr:row>37</xdr:row>
      <xdr:rowOff>53086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79083"/>
          <a:ext cx="889000" cy="1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34307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69342</xdr:rowOff>
    </xdr:from>
    <xdr:to>
      <xdr:col>24</xdr:col>
      <xdr:colOff>114300</xdr:colOff>
      <xdr:row>36</xdr:row>
      <xdr:rowOff>170942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41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47769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19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111125</xdr:rowOff>
    </xdr:from>
    <xdr:to>
      <xdr:col>20</xdr:col>
      <xdr:colOff>38100</xdr:colOff>
      <xdr:row>37</xdr:row>
      <xdr:rowOff>41275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8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32402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76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108839</xdr:rowOff>
    </xdr:from>
    <xdr:to>
      <xdr:col>15</xdr:col>
      <xdr:colOff>101600</xdr:colOff>
      <xdr:row>37</xdr:row>
      <xdr:rowOff>38989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8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30116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156083</xdr:rowOff>
    </xdr:from>
    <xdr:to>
      <xdr:col>10</xdr:col>
      <xdr:colOff>165100</xdr:colOff>
      <xdr:row>37</xdr:row>
      <xdr:rowOff>86233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2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77360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21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2286</xdr:rowOff>
    </xdr:from>
    <xdr:to>
      <xdr:col>6</xdr:col>
      <xdr:colOff>38100</xdr:colOff>
      <xdr:row>37</xdr:row>
      <xdr:rowOff>103886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4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95013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38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112834</xdr:rowOff>
    </xdr:from>
    <xdr:to>
      <xdr:col>24</xdr:col>
      <xdr:colOff>63500</xdr:colOff>
      <xdr:row>57</xdr:row>
      <xdr:rowOff>157087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85484"/>
          <a:ext cx="838200" cy="44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112834</xdr:rowOff>
    </xdr:from>
    <xdr:to>
      <xdr:col>19</xdr:col>
      <xdr:colOff>177800</xdr:colOff>
      <xdr:row>58</xdr:row>
      <xdr:rowOff>51218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85484"/>
          <a:ext cx="889000" cy="109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49018</xdr:rowOff>
    </xdr:from>
    <xdr:to>
      <xdr:col>15</xdr:col>
      <xdr:colOff>50800</xdr:colOff>
      <xdr:row>58</xdr:row>
      <xdr:rowOff>51218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93118"/>
          <a:ext cx="889000" cy="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49018</xdr:rowOff>
    </xdr:from>
    <xdr:to>
      <xdr:col>10</xdr:col>
      <xdr:colOff>114300</xdr:colOff>
      <xdr:row>58</xdr:row>
      <xdr:rowOff>93044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993118"/>
          <a:ext cx="889000" cy="44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106287</xdr:rowOff>
    </xdr:from>
    <xdr:to>
      <xdr:col>24</xdr:col>
      <xdr:colOff>114300</xdr:colOff>
      <xdr:row>58</xdr:row>
      <xdr:rowOff>36437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7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21698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94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62034</xdr:rowOff>
    </xdr:from>
    <xdr:to>
      <xdr:col>20</xdr:col>
      <xdr:colOff>38100</xdr:colOff>
      <xdr:row>57</xdr:row>
      <xdr:rowOff>163634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154761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27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418</xdr:rowOff>
    </xdr:from>
    <xdr:to>
      <xdr:col>15</xdr:col>
      <xdr:colOff>101600</xdr:colOff>
      <xdr:row>58</xdr:row>
      <xdr:rowOff>102018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4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93145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37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169668</xdr:rowOff>
    </xdr:from>
    <xdr:to>
      <xdr:col>10</xdr:col>
      <xdr:colOff>165100</xdr:colOff>
      <xdr:row>58</xdr:row>
      <xdr:rowOff>99818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4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90945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3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42244</xdr:rowOff>
    </xdr:from>
    <xdr:to>
      <xdr:col>6</xdr:col>
      <xdr:colOff>38100</xdr:colOff>
      <xdr:row>58</xdr:row>
      <xdr:rowOff>143844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98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134971</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10079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131790</xdr:rowOff>
    </xdr:from>
    <xdr:to>
      <xdr:col>24</xdr:col>
      <xdr:colOff>63500</xdr:colOff>
      <xdr:row>75</xdr:row>
      <xdr:rowOff>155964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90540"/>
          <a:ext cx="838200" cy="2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155964</xdr:rowOff>
    </xdr:from>
    <xdr:to>
      <xdr:col>19</xdr:col>
      <xdr:colOff>177800</xdr:colOff>
      <xdr:row>76</xdr:row>
      <xdr:rowOff>28032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14714"/>
          <a:ext cx="889000" cy="43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166213</xdr:rowOff>
    </xdr:from>
    <xdr:to>
      <xdr:col>15</xdr:col>
      <xdr:colOff>50800</xdr:colOff>
      <xdr:row>76</xdr:row>
      <xdr:rowOff>28032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24963"/>
          <a:ext cx="889000" cy="3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109167</xdr:rowOff>
    </xdr:from>
    <xdr:to>
      <xdr:col>10</xdr:col>
      <xdr:colOff>114300</xdr:colOff>
      <xdr:row>75</xdr:row>
      <xdr:rowOff>166213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1130300" y="12796467"/>
          <a:ext cx="889000" cy="22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80990</xdr:rowOff>
    </xdr:from>
    <xdr:to>
      <xdr:col>24</xdr:col>
      <xdr:colOff>114300</xdr:colOff>
      <xdr:row>76</xdr:row>
      <xdr:rowOff>11140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3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103867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91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105165</xdr:rowOff>
    </xdr:from>
    <xdr:to>
      <xdr:col>20</xdr:col>
      <xdr:colOff>38100</xdr:colOff>
      <xdr:row>76</xdr:row>
      <xdr:rowOff>35316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6391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51842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39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148682</xdr:rowOff>
    </xdr:from>
    <xdr:to>
      <xdr:col>15</xdr:col>
      <xdr:colOff>101600</xdr:colOff>
      <xdr:row>76</xdr:row>
      <xdr:rowOff>78832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0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95359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82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115414</xdr:rowOff>
    </xdr:from>
    <xdr:to>
      <xdr:col>10</xdr:col>
      <xdr:colOff>165100</xdr:colOff>
      <xdr:row>76</xdr:row>
      <xdr:rowOff>45563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7416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62091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49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58367</xdr:rowOff>
    </xdr:from>
    <xdr:to>
      <xdr:col>6</xdr:col>
      <xdr:colOff>38100</xdr:colOff>
      <xdr:row>74</xdr:row>
      <xdr:rowOff>159967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74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5044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520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98771</xdr:rowOff>
    </xdr:from>
    <xdr:to>
      <xdr:col>24</xdr:col>
      <xdr:colOff>63500</xdr:colOff>
      <xdr:row>98</xdr:row>
      <xdr:rowOff>104632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00871"/>
          <a:ext cx="838200" cy="5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98771</xdr:rowOff>
    </xdr:from>
    <xdr:to>
      <xdr:col>19</xdr:col>
      <xdr:colOff>177800</xdr:colOff>
      <xdr:row>98</xdr:row>
      <xdr:rowOff>103688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00871"/>
          <a:ext cx="889000" cy="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103688</xdr:rowOff>
    </xdr:from>
    <xdr:to>
      <xdr:col>15</xdr:col>
      <xdr:colOff>50800</xdr:colOff>
      <xdr:row>98</xdr:row>
      <xdr:rowOff>104341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05788"/>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104341</xdr:rowOff>
    </xdr:from>
    <xdr:to>
      <xdr:col>10</xdr:col>
      <xdr:colOff>114300</xdr:colOff>
      <xdr:row>98</xdr:row>
      <xdr:rowOff>112020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06441"/>
          <a:ext cx="889000" cy="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480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53832</xdr:rowOff>
    </xdr:from>
    <xdr:to>
      <xdr:col>24</xdr:col>
      <xdr:colOff>114300</xdr:colOff>
      <xdr:row>98</xdr:row>
      <xdr:rowOff>155432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55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47971</xdr:rowOff>
    </xdr:from>
    <xdr:to>
      <xdr:col>20</xdr:col>
      <xdr:colOff>38100</xdr:colOff>
      <xdr:row>98</xdr:row>
      <xdr:rowOff>149571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5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140698</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42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52888</xdr:rowOff>
    </xdr:from>
    <xdr:to>
      <xdr:col>15</xdr:col>
      <xdr:colOff>101600</xdr:colOff>
      <xdr:row>98</xdr:row>
      <xdr:rowOff>154488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5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145615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47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53541</xdr:rowOff>
    </xdr:from>
    <xdr:to>
      <xdr:col>10</xdr:col>
      <xdr:colOff>165100</xdr:colOff>
      <xdr:row>98</xdr:row>
      <xdr:rowOff>155141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5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146268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4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61220</xdr:rowOff>
    </xdr:from>
    <xdr:to>
      <xdr:col>6</xdr:col>
      <xdr:colOff>38100</xdr:colOff>
      <xdr:row>98</xdr:row>
      <xdr:rowOff>162820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153947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56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138283</xdr:rowOff>
    </xdr:from>
    <xdr:to>
      <xdr:col>55</xdr:col>
      <xdr:colOff>0</xdr:colOff>
      <xdr:row>37</xdr:row>
      <xdr:rowOff>155611</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481933"/>
          <a:ext cx="838200" cy="17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22567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537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151313</xdr:rowOff>
    </xdr:from>
    <xdr:to>
      <xdr:col>50</xdr:col>
      <xdr:colOff>114300</xdr:colOff>
      <xdr:row>37</xdr:row>
      <xdr:rowOff>155611</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494963"/>
          <a:ext cx="889000" cy="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140342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554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151313</xdr:rowOff>
    </xdr:from>
    <xdr:to>
      <xdr:col>45</xdr:col>
      <xdr:colOff>177800</xdr:colOff>
      <xdr:row>38</xdr:row>
      <xdr:rowOff>99832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494963"/>
          <a:ext cx="889000" cy="11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135450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65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99832</xdr:rowOff>
    </xdr:from>
    <xdr:to>
      <xdr:col>41</xdr:col>
      <xdr:colOff>50800</xdr:colOff>
      <xdr:row>38</xdr:row>
      <xdr:rowOff>100838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614932"/>
          <a:ext cx="8890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143725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58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87483</xdr:rowOff>
    </xdr:from>
    <xdr:to>
      <xdr:col>55</xdr:col>
      <xdr:colOff>50800</xdr:colOff>
      <xdr:row>38</xdr:row>
      <xdr:rowOff>17633</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431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110360</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28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104811</xdr:rowOff>
    </xdr:from>
    <xdr:to>
      <xdr:col>50</xdr:col>
      <xdr:colOff>165100</xdr:colOff>
      <xdr:row>38</xdr:row>
      <xdr:rowOff>34961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44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51488</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6223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100513</xdr:rowOff>
    </xdr:from>
    <xdr:to>
      <xdr:col>46</xdr:col>
      <xdr:colOff>38100</xdr:colOff>
      <xdr:row>38</xdr:row>
      <xdr:rowOff>30663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44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47190</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621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49032</xdr:rowOff>
    </xdr:from>
    <xdr:to>
      <xdr:col>41</xdr:col>
      <xdr:colOff>101600</xdr:colOff>
      <xdr:row>38</xdr:row>
      <xdr:rowOff>150632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6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167159</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3393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50038</xdr:rowOff>
    </xdr:from>
    <xdr:to>
      <xdr:col>36</xdr:col>
      <xdr:colOff>165100</xdr:colOff>
      <xdr:row>38</xdr:row>
      <xdr:rowOff>151638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6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142765</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6578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64312</xdr:rowOff>
    </xdr:from>
    <xdr:to>
      <xdr:col>55</xdr:col>
      <xdr:colOff>0</xdr:colOff>
      <xdr:row>58</xdr:row>
      <xdr:rowOff>77334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10008412"/>
          <a:ext cx="838200" cy="13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56348</xdr:rowOff>
    </xdr:from>
    <xdr:to>
      <xdr:col>50</xdr:col>
      <xdr:colOff>114300</xdr:colOff>
      <xdr:row>58</xdr:row>
      <xdr:rowOff>77334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10000448"/>
          <a:ext cx="889000" cy="20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56348</xdr:rowOff>
    </xdr:from>
    <xdr:to>
      <xdr:col>45</xdr:col>
      <xdr:colOff>177800</xdr:colOff>
      <xdr:row>58</xdr:row>
      <xdr:rowOff>91999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10000448"/>
          <a:ext cx="889000" cy="35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61061</xdr:rowOff>
    </xdr:from>
    <xdr:to>
      <xdr:col>41</xdr:col>
      <xdr:colOff>50800</xdr:colOff>
      <xdr:row>58</xdr:row>
      <xdr:rowOff>91999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10005161"/>
          <a:ext cx="889000" cy="30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13512</xdr:rowOff>
    </xdr:from>
    <xdr:to>
      <xdr:col>55</xdr:col>
      <xdr:colOff>50800</xdr:colOff>
      <xdr:row>58</xdr:row>
      <xdr:rowOff>115112</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957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163389</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36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26534</xdr:rowOff>
    </xdr:from>
    <xdr:to>
      <xdr:col>50</xdr:col>
      <xdr:colOff>165100</xdr:colOff>
      <xdr:row>58</xdr:row>
      <xdr:rowOff>128134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970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119261</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063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5548</xdr:rowOff>
    </xdr:from>
    <xdr:to>
      <xdr:col>46</xdr:col>
      <xdr:colOff>38100</xdr:colOff>
      <xdr:row>58</xdr:row>
      <xdr:rowOff>107148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949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98275</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10042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41199</xdr:rowOff>
    </xdr:from>
    <xdr:to>
      <xdr:col>41</xdr:col>
      <xdr:colOff>101600</xdr:colOff>
      <xdr:row>58</xdr:row>
      <xdr:rowOff>142799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98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133926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0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10261</xdr:rowOff>
    </xdr:from>
    <xdr:to>
      <xdr:col>36</xdr:col>
      <xdr:colOff>165100</xdr:colOff>
      <xdr:row>58</xdr:row>
      <xdr:rowOff>111861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95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102988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04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154060</xdr:rowOff>
    </xdr:from>
    <xdr:to>
      <xdr:col>55</xdr:col>
      <xdr:colOff>0</xdr:colOff>
      <xdr:row>78</xdr:row>
      <xdr:rowOff>18390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355710"/>
          <a:ext cx="838200" cy="3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139572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341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17563</xdr:rowOff>
    </xdr:from>
    <xdr:to>
      <xdr:col>50</xdr:col>
      <xdr:colOff>114300</xdr:colOff>
      <xdr:row>78</xdr:row>
      <xdr:rowOff>18390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390663"/>
          <a:ext cx="889000" cy="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93887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46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17563</xdr:rowOff>
    </xdr:from>
    <xdr:to>
      <xdr:col>45</xdr:col>
      <xdr:colOff>177800</xdr:colOff>
      <xdr:row>78</xdr:row>
      <xdr:rowOff>51136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390663"/>
          <a:ext cx="889000" cy="33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83512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45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149123</xdr:rowOff>
    </xdr:from>
    <xdr:to>
      <xdr:col>41</xdr:col>
      <xdr:colOff>50800</xdr:colOff>
      <xdr:row>78</xdr:row>
      <xdr:rowOff>51136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350773"/>
          <a:ext cx="889000" cy="73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103686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47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106828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47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103260</xdr:rowOff>
    </xdr:from>
    <xdr:to>
      <xdr:col>55</xdr:col>
      <xdr:colOff>50800</xdr:colOff>
      <xdr:row>78</xdr:row>
      <xdr:rowOff>33410</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30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126137</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15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139040</xdr:rowOff>
    </xdr:from>
    <xdr:to>
      <xdr:col>50</xdr:col>
      <xdr:colOff>165100</xdr:colOff>
      <xdr:row>78</xdr:row>
      <xdr:rowOff>69190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34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85717</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115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138213</xdr:rowOff>
    </xdr:from>
    <xdr:to>
      <xdr:col>46</xdr:col>
      <xdr:colOff>38100</xdr:colOff>
      <xdr:row>78</xdr:row>
      <xdr:rowOff>68363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33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84890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11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336</xdr:rowOff>
    </xdr:from>
    <xdr:to>
      <xdr:col>41</xdr:col>
      <xdr:colOff>101600</xdr:colOff>
      <xdr:row>78</xdr:row>
      <xdr:rowOff>101936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37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118463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14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98323</xdr:rowOff>
    </xdr:from>
    <xdr:to>
      <xdr:col>36</xdr:col>
      <xdr:colOff>165100</xdr:colOff>
      <xdr:row>78</xdr:row>
      <xdr:rowOff>28473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299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45000</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075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60641</xdr:rowOff>
    </xdr:from>
    <xdr:to>
      <xdr:col>55</xdr:col>
      <xdr:colOff>0</xdr:colOff>
      <xdr:row>95</xdr:row>
      <xdr:rowOff>157823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348391"/>
          <a:ext cx="838200" cy="97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37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157823</xdr:rowOff>
    </xdr:from>
    <xdr:to>
      <xdr:col>50</xdr:col>
      <xdr:colOff>114300</xdr:colOff>
      <xdr:row>95</xdr:row>
      <xdr:rowOff>169938</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445573"/>
          <a:ext cx="889000" cy="1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124125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5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169938</xdr:rowOff>
    </xdr:from>
    <xdr:to>
      <xdr:col>45</xdr:col>
      <xdr:colOff>177800</xdr:colOff>
      <xdr:row>96</xdr:row>
      <xdr:rowOff>42847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457688"/>
          <a:ext cx="889000" cy="4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42847</xdr:rowOff>
    </xdr:from>
    <xdr:to>
      <xdr:col>41</xdr:col>
      <xdr:colOff>50800</xdr:colOff>
      <xdr:row>96</xdr:row>
      <xdr:rowOff>124645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502047"/>
          <a:ext cx="889000" cy="8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9841</xdr:rowOff>
    </xdr:from>
    <xdr:to>
      <xdr:col>55</xdr:col>
      <xdr:colOff>50800</xdr:colOff>
      <xdr:row>95</xdr:row>
      <xdr:rowOff>111441</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29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32718</xdr:rowOff>
    </xdr:from>
    <xdr:ext cx="599010"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14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107023</xdr:rowOff>
    </xdr:from>
    <xdr:to>
      <xdr:col>50</xdr:col>
      <xdr:colOff>165100</xdr:colOff>
      <xdr:row>96</xdr:row>
      <xdr:rowOff>37173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39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53700</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39795" y="1617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119138</xdr:rowOff>
    </xdr:from>
    <xdr:to>
      <xdr:col>46</xdr:col>
      <xdr:colOff>38100</xdr:colOff>
      <xdr:row>96</xdr:row>
      <xdr:rowOff>49288</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40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65815</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50795" y="16182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163497</xdr:rowOff>
    </xdr:from>
    <xdr:to>
      <xdr:col>41</xdr:col>
      <xdr:colOff>101600</xdr:colOff>
      <xdr:row>96</xdr:row>
      <xdr:rowOff>93647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451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110174</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22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73845</xdr:rowOff>
    </xdr:from>
    <xdr:to>
      <xdr:col>36</xdr:col>
      <xdr:colOff>165100</xdr:colOff>
      <xdr:row>97</xdr:row>
      <xdr:rowOff>3995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53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166572</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62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19533</xdr:rowOff>
    </xdr:from>
    <xdr:to>
      <xdr:col>85</xdr:col>
      <xdr:colOff>127000</xdr:colOff>
      <xdr:row>37</xdr:row>
      <xdr:rowOff>34413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363183"/>
          <a:ext cx="838200" cy="14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34413</xdr:rowOff>
    </xdr:from>
    <xdr:to>
      <xdr:col>81</xdr:col>
      <xdr:colOff>50800</xdr:colOff>
      <xdr:row>37</xdr:row>
      <xdr:rowOff>52636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378063"/>
          <a:ext cx="889000" cy="18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52636</xdr:rowOff>
    </xdr:from>
    <xdr:to>
      <xdr:col>76</xdr:col>
      <xdr:colOff>114300</xdr:colOff>
      <xdr:row>37</xdr:row>
      <xdr:rowOff>69933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396286"/>
          <a:ext cx="889000" cy="1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69933</xdr:rowOff>
    </xdr:from>
    <xdr:to>
      <xdr:col>71</xdr:col>
      <xdr:colOff>177800</xdr:colOff>
      <xdr:row>37</xdr:row>
      <xdr:rowOff>100675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413583"/>
          <a:ext cx="889000" cy="30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140183</xdr:rowOff>
    </xdr:from>
    <xdr:to>
      <xdr:col>85</xdr:col>
      <xdr:colOff>177800</xdr:colOff>
      <xdr:row>37</xdr:row>
      <xdr:rowOff>70333</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12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118610</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290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155063</xdr:rowOff>
    </xdr:from>
    <xdr:to>
      <xdr:col>81</xdr:col>
      <xdr:colOff>101600</xdr:colOff>
      <xdr:row>37</xdr:row>
      <xdr:rowOff>85213</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2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76340</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19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1836</xdr:rowOff>
    </xdr:from>
    <xdr:to>
      <xdr:col>76</xdr:col>
      <xdr:colOff>165100</xdr:colOff>
      <xdr:row>37</xdr:row>
      <xdr:rowOff>103436</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4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94563</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38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19133</xdr:rowOff>
    </xdr:from>
    <xdr:to>
      <xdr:col>72</xdr:col>
      <xdr:colOff>38100</xdr:colOff>
      <xdr:row>37</xdr:row>
      <xdr:rowOff>120733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6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111860</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455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49875</xdr:rowOff>
    </xdr:from>
    <xdr:to>
      <xdr:col>67</xdr:col>
      <xdr:colOff>101600</xdr:colOff>
      <xdr:row>37</xdr:row>
      <xdr:rowOff>151475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9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142601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86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107624</xdr:rowOff>
    </xdr:from>
    <xdr:to>
      <xdr:col>85</xdr:col>
      <xdr:colOff>127000</xdr:colOff>
      <xdr:row>57</xdr:row>
      <xdr:rowOff>144325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880274"/>
          <a:ext cx="838200" cy="36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112216</xdr:rowOff>
    </xdr:from>
    <xdr:to>
      <xdr:col>81</xdr:col>
      <xdr:colOff>50800</xdr:colOff>
      <xdr:row>57</xdr:row>
      <xdr:rowOff>144325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592300" y="9884866"/>
          <a:ext cx="889000" cy="32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16205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96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112216</xdr:rowOff>
    </xdr:from>
    <xdr:to>
      <xdr:col>76</xdr:col>
      <xdr:colOff>114300</xdr:colOff>
      <xdr:row>57</xdr:row>
      <xdr:rowOff>125373</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884866"/>
          <a:ext cx="889000" cy="1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20852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96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125373</xdr:rowOff>
    </xdr:from>
    <xdr:to>
      <xdr:col>71</xdr:col>
      <xdr:colOff>177800</xdr:colOff>
      <xdr:row>58</xdr:row>
      <xdr:rowOff>8748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2814300" y="9898023"/>
          <a:ext cx="889000" cy="5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48670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99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56824</xdr:rowOff>
    </xdr:from>
    <xdr:to>
      <xdr:col>85</xdr:col>
      <xdr:colOff>177800</xdr:colOff>
      <xdr:row>57</xdr:row>
      <xdr:rowOff>158424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82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35251</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0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93525</xdr:rowOff>
    </xdr:from>
    <xdr:to>
      <xdr:col>81</xdr:col>
      <xdr:colOff>101600</xdr:colOff>
      <xdr:row>58</xdr:row>
      <xdr:rowOff>23675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86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40202</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964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61416</xdr:rowOff>
    </xdr:from>
    <xdr:to>
      <xdr:col>76</xdr:col>
      <xdr:colOff>165100</xdr:colOff>
      <xdr:row>57</xdr:row>
      <xdr:rowOff>163016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83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8093</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292795" y="9609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74573</xdr:rowOff>
    </xdr:from>
    <xdr:to>
      <xdr:col>72</xdr:col>
      <xdr:colOff>38100</xdr:colOff>
      <xdr:row>58</xdr:row>
      <xdr:rowOff>4723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84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21250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9622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129398</xdr:rowOff>
    </xdr:from>
    <xdr:to>
      <xdr:col>67</xdr:col>
      <xdr:colOff>101600</xdr:colOff>
      <xdr:row>58</xdr:row>
      <xdr:rowOff>59548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0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50675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994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126377</xdr:rowOff>
    </xdr:from>
    <xdr:to>
      <xdr:col>85</xdr:col>
      <xdr:colOff>127000</xdr:colOff>
      <xdr:row>97</xdr:row>
      <xdr:rowOff>126660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757027"/>
          <a:ext cx="838200" cy="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126660</xdr:rowOff>
    </xdr:from>
    <xdr:to>
      <xdr:col>81</xdr:col>
      <xdr:colOff>50800</xdr:colOff>
      <xdr:row>97</xdr:row>
      <xdr:rowOff>131062</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757310"/>
          <a:ext cx="889000" cy="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122461</xdr:rowOff>
    </xdr:from>
    <xdr:to>
      <xdr:col>76</xdr:col>
      <xdr:colOff>114300</xdr:colOff>
      <xdr:row>97</xdr:row>
      <xdr:rowOff>131062</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3703300" y="16753111"/>
          <a:ext cx="889000" cy="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114295</xdr:rowOff>
    </xdr:from>
    <xdr:to>
      <xdr:col>71</xdr:col>
      <xdr:colOff>177800</xdr:colOff>
      <xdr:row>97</xdr:row>
      <xdr:rowOff>122461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814300" y="16744945"/>
          <a:ext cx="8890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81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75577</xdr:rowOff>
    </xdr:from>
    <xdr:to>
      <xdr:col>85</xdr:col>
      <xdr:colOff>177800</xdr:colOff>
      <xdr:row>98</xdr:row>
      <xdr:rowOff>5727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0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54004</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684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75860</xdr:rowOff>
    </xdr:from>
    <xdr:to>
      <xdr:col>81</xdr:col>
      <xdr:colOff>101600</xdr:colOff>
      <xdr:row>98</xdr:row>
      <xdr:rowOff>6010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70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168587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80262</xdr:rowOff>
    </xdr:from>
    <xdr:to>
      <xdr:col>76</xdr:col>
      <xdr:colOff>165100</xdr:colOff>
      <xdr:row>98</xdr:row>
      <xdr:rowOff>10412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71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1539</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803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71661</xdr:rowOff>
    </xdr:from>
    <xdr:to>
      <xdr:col>72</xdr:col>
      <xdr:colOff>38100</xdr:colOff>
      <xdr:row>98</xdr:row>
      <xdr:rowOff>1811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164388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795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63495</xdr:rowOff>
    </xdr:from>
    <xdr:to>
      <xdr:col>67</xdr:col>
      <xdr:colOff>101600</xdr:colOff>
      <xdr:row>97</xdr:row>
      <xdr:rowOff>165095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69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10172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46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類似団体と比較して、民生費、労働費、商工費、土木費の歳出が大きくなっている。</a:t>
          </a:r>
          <a:endParaRPr lang="ja-JP" altLang="ja-JP" sz="1400">
            <a:effectLst/>
          </a:endParaRPr>
        </a:p>
        <a:p>
          <a:r>
            <a:rPr kumimoji="1" lang="ja-JP" altLang="ja-JP" sz="1100">
              <a:solidFill>
                <a:schemeClr val="dk1"/>
              </a:solidFill>
              <a:effectLst/>
              <a:latin typeface="+mn-lt"/>
              <a:ea typeface="+mn-ea"/>
              <a:cs typeface="+mn-cs"/>
            </a:rPr>
            <a:t>民生費については、障害者福祉サービス等給付などの負担が大きいため類似団体の数値を上回っている。</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労働費については、施設の老朽化に伴い修繕費が増加している。</a:t>
          </a:r>
          <a:endParaRPr lang="ja-JP" altLang="ja-JP" sz="1400">
            <a:effectLst/>
          </a:endParaRPr>
        </a:p>
        <a:p>
          <a:r>
            <a:rPr kumimoji="1" lang="ja-JP" altLang="ja-JP" sz="1100">
              <a:solidFill>
                <a:schemeClr val="dk1"/>
              </a:solidFill>
              <a:effectLst/>
              <a:latin typeface="+mn-lt"/>
              <a:ea typeface="+mn-ea"/>
              <a:cs typeface="+mn-cs"/>
            </a:rPr>
            <a:t>商工費については、物価高騰対策に係る事業</a:t>
          </a:r>
          <a:r>
            <a:rPr kumimoji="1" lang="ja-JP" altLang="en-US" sz="1100">
              <a:solidFill>
                <a:schemeClr val="dk1"/>
              </a:solidFill>
              <a:effectLst/>
              <a:latin typeface="+mn-lt"/>
              <a:ea typeface="+mn-ea"/>
              <a:cs typeface="+mn-cs"/>
            </a:rPr>
            <a:t>のほか、自然公園遊歩道の保全対策工事の</a:t>
          </a:r>
          <a:r>
            <a:rPr kumimoji="1" lang="ja-JP" altLang="ja-JP" sz="1100">
              <a:solidFill>
                <a:schemeClr val="dk1"/>
              </a:solidFill>
              <a:effectLst/>
              <a:latin typeface="+mn-lt"/>
              <a:ea typeface="+mn-ea"/>
              <a:cs typeface="+mn-cs"/>
            </a:rPr>
            <a:t>実施</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増加している。</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土木費については、道路改良工事等の実施により増加している。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mn-lt"/>
              <a:ea typeface="+mn-ea"/>
              <a:cs typeface="+mn-cs"/>
            </a:rPr>
            <a:t>　これまで江差町では財政の健全化を図るため独自に取り組みを継続してきましたが、平成</a:t>
          </a:r>
          <a:r>
            <a:rPr kumimoji="1" lang="en-US" altLang="ja-JP" sz="900">
              <a:solidFill>
                <a:schemeClr val="dk1"/>
              </a:solidFill>
              <a:effectLst/>
              <a:latin typeface="+mn-lt"/>
              <a:ea typeface="+mn-ea"/>
              <a:cs typeface="+mn-cs"/>
            </a:rPr>
            <a:t>20</a:t>
          </a:r>
          <a:r>
            <a:rPr kumimoji="1" lang="ja-JP" altLang="ja-JP" sz="900">
              <a:solidFill>
                <a:schemeClr val="dk1"/>
              </a:solidFill>
              <a:effectLst/>
              <a:latin typeface="+mn-lt"/>
              <a:ea typeface="+mn-ea"/>
              <a:cs typeface="+mn-cs"/>
            </a:rPr>
            <a:t>年度決算で実質公債費比率が</a:t>
          </a:r>
          <a:r>
            <a:rPr kumimoji="1" lang="en-US" altLang="ja-JP" sz="900">
              <a:solidFill>
                <a:schemeClr val="dk1"/>
              </a:solidFill>
              <a:effectLst/>
              <a:latin typeface="+mn-lt"/>
              <a:ea typeface="+mn-ea"/>
              <a:cs typeface="+mn-cs"/>
            </a:rPr>
            <a:t>25</a:t>
          </a:r>
          <a:r>
            <a:rPr kumimoji="1" lang="ja-JP" altLang="ja-JP" sz="900">
              <a:solidFill>
                <a:schemeClr val="dk1"/>
              </a:solidFill>
              <a:effectLst/>
              <a:latin typeface="+mn-lt"/>
              <a:ea typeface="+mn-ea"/>
              <a:cs typeface="+mn-cs"/>
            </a:rPr>
            <a:t>％以上となったため、平成</a:t>
          </a:r>
          <a:r>
            <a:rPr kumimoji="1" lang="en-US" altLang="ja-JP" sz="900">
              <a:solidFill>
                <a:schemeClr val="dk1"/>
              </a:solidFill>
              <a:effectLst/>
              <a:latin typeface="+mn-lt"/>
              <a:ea typeface="+mn-ea"/>
              <a:cs typeface="+mn-cs"/>
            </a:rPr>
            <a:t>21</a:t>
          </a:r>
          <a:r>
            <a:rPr kumimoji="1" lang="ja-JP" altLang="ja-JP" sz="900">
              <a:solidFill>
                <a:schemeClr val="dk1"/>
              </a:solidFill>
              <a:effectLst/>
              <a:latin typeface="+mn-lt"/>
              <a:ea typeface="+mn-ea"/>
              <a:cs typeface="+mn-cs"/>
            </a:rPr>
            <a:t>年度に財政健全化計画を策定のうえ、更なる対策を実施しています。その結果、平成</a:t>
          </a:r>
          <a:r>
            <a:rPr kumimoji="1" lang="en-US" altLang="ja-JP" sz="900">
              <a:solidFill>
                <a:schemeClr val="dk1"/>
              </a:solidFill>
              <a:effectLst/>
              <a:latin typeface="+mn-lt"/>
              <a:ea typeface="+mn-ea"/>
              <a:cs typeface="+mn-cs"/>
            </a:rPr>
            <a:t>22</a:t>
          </a:r>
          <a:r>
            <a:rPr kumimoji="1" lang="ja-JP" altLang="ja-JP" sz="900">
              <a:solidFill>
                <a:schemeClr val="dk1"/>
              </a:solidFill>
              <a:effectLst/>
              <a:latin typeface="+mn-lt"/>
              <a:ea typeface="+mn-ea"/>
              <a:cs typeface="+mn-cs"/>
            </a:rPr>
            <a:t>年度決算で早期健全化基準を下回って以降、財政調整基金残高が増加に転じたほか、大きな行政課題に対処する場合にあっても基準未満の財政運営を継続しています。</a:t>
          </a:r>
          <a:endParaRPr lang="ja-JP" altLang="ja-JP" sz="900">
            <a:effectLst/>
          </a:endParaRPr>
        </a:p>
        <a:p>
          <a:r>
            <a:rPr kumimoji="1" lang="ja-JP" altLang="ja-JP" sz="900">
              <a:solidFill>
                <a:schemeClr val="dk1"/>
              </a:solidFill>
              <a:effectLst/>
              <a:latin typeface="+mn-lt"/>
              <a:ea typeface="+mn-ea"/>
              <a:cs typeface="+mn-cs"/>
            </a:rPr>
            <a:t>　その後、町税や地方交付税が減少する一方、扶助費や特別会計への繰出金等が増加し収支の不均衡が大きくなり、令和元年度からは財政調整基金からの繰り入れを行っています。今後、人口減少等による歳入の更なるの減少が見込まれることから、事務事業等の見直しとともに財源確保対策に努め、可能な限り基金に頼らない財政運営に努めていきます。</a:t>
          </a:r>
          <a:endParaRPr lang="ja-JP" altLang="ja-JP" sz="9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財政再建に向けた行財政改革の取り組みを進めてきたことにより、平成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以降は財政調整基金に頼らない予算編成・財政運営を行ってきたものの、令和元年度からは財政調整基金を取り崩すなど収支の不均衡が発生している。今後の見通しとして、人口減少に伴い町税や普通交付税の減少が見込まれることから、一般会計においても歳入歳出の見直しを図るとともに、特定目的基金の取り崩しも含めて必要な財源対策を行っていかなければならない。</a:t>
          </a:r>
          <a:endParaRPr lang="ja-JP" altLang="ja-JP" sz="1100">
            <a:effectLst/>
          </a:endParaRPr>
        </a:p>
        <a:p>
          <a:r>
            <a:rPr kumimoji="1" lang="ja-JP" altLang="ja-JP" sz="1100">
              <a:solidFill>
                <a:schemeClr val="dk1"/>
              </a:solidFill>
              <a:effectLst/>
              <a:latin typeface="+mn-lt"/>
              <a:ea typeface="+mn-ea"/>
              <a:cs typeface="+mn-cs"/>
            </a:rPr>
            <a:t>　また、水道事業および公共下水道事業において、資金不足に対応するための一般会計繰出金の額を最小限にできるよう、経営の見直しを進めていく必要がある。</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lang="en-US" altLang="ja-JP" sz="1100">
              <a:effectLst/>
            </a:rPr>
            <a:t>※</a:t>
          </a:r>
          <a:r>
            <a:rPr lang="ja-JP" altLang="en-US" sz="1100">
              <a:effectLst/>
            </a:rPr>
            <a:t>公共下水道事業会計について、実質収支が赤字として記載されているが、報告誤り </a:t>
          </a:r>
          <a:endParaRPr lang="en-US" altLang="ja-JP" sz="1100">
            <a:effectLst/>
          </a:endParaRPr>
        </a:p>
        <a:p>
          <a:r>
            <a:rPr lang="en-US" altLang="ja-JP" sz="1100">
              <a:effectLst/>
            </a:rPr>
            <a:t>     </a:t>
          </a:r>
          <a:r>
            <a:rPr lang="ja-JP" altLang="en-US" sz="1100">
              <a:effectLst/>
            </a:rPr>
            <a:t>によるものであり、標準財政規模比は、正しくは</a:t>
          </a:r>
          <a:r>
            <a:rPr lang="en-US" altLang="ja-JP" sz="1100">
              <a:effectLst/>
            </a:rPr>
            <a:t>0.67</a:t>
          </a:r>
          <a:r>
            <a:rPr lang="ja-JP" altLang="en-US" sz="1100">
              <a:effectLst/>
            </a:rPr>
            <a:t>となる。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実質公債費比率が</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％以上となった過去等を踏まえ、起債の抑制、借換、繰上償還等の財政再建対策を実施してきたことで元利償還金の額は減少傾向にある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令和５年度は大型普通建設事業等の実施により前年度比微増となっ</a:t>
          </a:r>
          <a:r>
            <a:rPr kumimoji="1" lang="ja-JP" altLang="en-US" sz="1100">
              <a:solidFill>
                <a:schemeClr val="dk1"/>
              </a:solidFill>
              <a:effectLst/>
              <a:latin typeface="+mn-lt"/>
              <a:ea typeface="+mn-ea"/>
              <a:cs typeface="+mn-cs"/>
            </a:rPr>
            <a:t>たが、令和６年度は再び減少となった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一方、公営企業債元利償還金に対する繰入金は高止まり傾向にある。また、普通交付税算入のある地方債残高の減少に伴い、算入公債費等の額も減少傾向にある。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当町では満期一括償還地方債がないため、積み立てを行っていない。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将来負担額は、令和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年度に一般会計等に係る地方債の現在高が微増となった一方、公営企業債等繰入見込額の減少</a:t>
          </a:r>
          <a:r>
            <a:rPr kumimoji="1" lang="ja-JP" altLang="en-US" sz="1100">
              <a:solidFill>
                <a:schemeClr val="dk1"/>
              </a:solidFill>
              <a:effectLst/>
              <a:latin typeface="+mn-lt"/>
              <a:ea typeface="+mn-ea"/>
              <a:cs typeface="+mn-cs"/>
            </a:rPr>
            <a:t>により、計</a:t>
          </a:r>
          <a:r>
            <a:rPr kumimoji="1" lang="en-US" altLang="ja-JP" sz="1100">
              <a:solidFill>
                <a:schemeClr val="dk1"/>
              </a:solidFill>
              <a:effectLst/>
              <a:latin typeface="+mn-lt"/>
              <a:ea typeface="+mn-ea"/>
              <a:cs typeface="+mn-cs"/>
            </a:rPr>
            <a:t>139</a:t>
          </a:r>
          <a:r>
            <a:rPr kumimoji="1" lang="ja-JP" altLang="ja-JP" sz="1100">
              <a:solidFill>
                <a:schemeClr val="dk1"/>
              </a:solidFill>
              <a:effectLst/>
              <a:latin typeface="+mn-lt"/>
              <a:ea typeface="+mn-ea"/>
              <a:cs typeface="+mn-cs"/>
            </a:rPr>
            <a:t>百万円減少となっている。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充当可能財源等は、充当可能基金や基準財政需要額算入見込額の減少により、前年度比</a:t>
          </a:r>
          <a:r>
            <a:rPr kumimoji="1" lang="en-US" altLang="ja-JP" sz="1100">
              <a:solidFill>
                <a:schemeClr val="dk1"/>
              </a:solidFill>
              <a:effectLst/>
              <a:latin typeface="+mn-lt"/>
              <a:ea typeface="+mn-ea"/>
              <a:cs typeface="+mn-cs"/>
            </a:rPr>
            <a:t>326</a:t>
          </a:r>
          <a:r>
            <a:rPr kumimoji="1" lang="ja-JP" altLang="ja-JP" sz="1100">
              <a:solidFill>
                <a:schemeClr val="dk1"/>
              </a:solidFill>
              <a:effectLst/>
              <a:latin typeface="+mn-lt"/>
              <a:ea typeface="+mn-ea"/>
              <a:cs typeface="+mn-cs"/>
            </a:rPr>
            <a:t>百万円減となっている。</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結果として、将来負担比率の分子は、前年度比</a:t>
          </a:r>
          <a:r>
            <a:rPr kumimoji="1" lang="en-US" altLang="ja-JP" sz="1100">
              <a:solidFill>
                <a:schemeClr val="dk1"/>
              </a:solidFill>
              <a:effectLst/>
              <a:latin typeface="+mn-lt"/>
              <a:ea typeface="+mn-ea"/>
              <a:cs typeface="+mn-cs"/>
            </a:rPr>
            <a:t>188</a:t>
          </a:r>
          <a:r>
            <a:rPr kumimoji="1" lang="ja-JP" altLang="ja-JP" sz="1100">
              <a:solidFill>
                <a:schemeClr val="dk1"/>
              </a:solidFill>
              <a:effectLst/>
              <a:latin typeface="+mn-lt"/>
              <a:ea typeface="+mn-ea"/>
              <a:cs typeface="+mn-cs"/>
            </a:rPr>
            <a:t>百万円増と</a:t>
          </a:r>
          <a:r>
            <a:rPr kumimoji="1" lang="ja-JP" altLang="en-US" sz="1100">
              <a:solidFill>
                <a:schemeClr val="dk1"/>
              </a:solidFill>
              <a:effectLst/>
              <a:latin typeface="+mn-lt"/>
              <a:ea typeface="+mn-ea"/>
              <a:cs typeface="+mn-cs"/>
            </a:rPr>
            <a:t>な</a:t>
          </a:r>
          <a:r>
            <a:rPr kumimoji="1" lang="ja-JP" altLang="ja-JP" sz="1100">
              <a:solidFill>
                <a:schemeClr val="dk1"/>
              </a:solidFill>
              <a:effectLst/>
              <a:latin typeface="+mn-lt"/>
              <a:ea typeface="+mn-ea"/>
              <a:cs typeface="+mn-cs"/>
            </a:rPr>
            <a:t>っている。</a:t>
          </a:r>
          <a:endParaRPr lang="ja-JP" altLang="ja-JP">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北海道江差町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ea"/>
              <a:ea typeface="+mn-ea"/>
              <a:cs typeface="+mn-cs"/>
            </a:rPr>
            <a:t>（増減理由）</a:t>
          </a:r>
          <a:endParaRPr lang="ja-JP" altLang="ja-JP" sz="1100">
            <a:effectLst/>
            <a:latin typeface="+mn-ea"/>
            <a:ea typeface="+mn-ea"/>
          </a:endParaRPr>
        </a:p>
        <a:p>
          <a:r>
            <a:rPr kumimoji="1" lang="ja-JP" altLang="ja-JP" sz="1100">
              <a:solidFill>
                <a:schemeClr val="dk1"/>
              </a:solidFill>
              <a:effectLst/>
              <a:latin typeface="+mn-ea"/>
              <a:ea typeface="+mn-ea"/>
              <a:cs typeface="+mn-cs"/>
            </a:rPr>
            <a:t>　ふるさと応援基金などの特定目的基金が増となった一方、財政調整基金が減となったことで前年度比</a:t>
          </a:r>
          <a:r>
            <a:rPr kumimoji="1" lang="en-US" altLang="ja-JP" sz="1100">
              <a:solidFill>
                <a:schemeClr val="dk1"/>
              </a:solidFill>
              <a:effectLst/>
              <a:latin typeface="+mn-ea"/>
              <a:ea typeface="+mn-ea"/>
              <a:cs typeface="+mn-cs"/>
            </a:rPr>
            <a:t>35</a:t>
          </a:r>
          <a:r>
            <a:rPr kumimoji="1" lang="ja-JP" altLang="ja-JP" sz="1100">
              <a:solidFill>
                <a:schemeClr val="dk1"/>
              </a:solidFill>
              <a:effectLst/>
              <a:latin typeface="+mn-ea"/>
              <a:ea typeface="+mn-ea"/>
              <a:cs typeface="+mn-cs"/>
            </a:rPr>
            <a:t>百万円減となっている。</a:t>
          </a:r>
          <a:br>
            <a:rPr kumimoji="1" lang="ja-JP" altLang="ja-JP" sz="1100">
              <a:solidFill>
                <a:schemeClr val="dk1"/>
              </a:solidFill>
              <a:effectLst/>
              <a:latin typeface="+mn-ea"/>
              <a:ea typeface="+mn-ea"/>
              <a:cs typeface="+mn-cs"/>
            </a:rPr>
          </a:br>
          <a:endParaRPr lang="ja-JP" altLang="ja-JP" sz="1100">
            <a:effectLst/>
            <a:latin typeface="+mn-ea"/>
            <a:ea typeface="+mn-ea"/>
          </a:endParaRPr>
        </a:p>
        <a:p>
          <a:r>
            <a:rPr kumimoji="1" lang="ja-JP" altLang="ja-JP" sz="1100">
              <a:solidFill>
                <a:schemeClr val="dk1"/>
              </a:solidFill>
              <a:effectLst/>
              <a:latin typeface="+mn-ea"/>
              <a:ea typeface="+mn-ea"/>
              <a:cs typeface="+mn-cs"/>
            </a:rPr>
            <a:t>（今後の方針）</a:t>
          </a:r>
          <a:endParaRPr lang="ja-JP" altLang="ja-JP" sz="1100">
            <a:effectLst/>
            <a:latin typeface="+mn-ea"/>
            <a:ea typeface="+mn-ea"/>
          </a:endParaRPr>
        </a:p>
        <a:p>
          <a:r>
            <a:rPr kumimoji="1" lang="ja-JP" altLang="ja-JP" sz="1100">
              <a:solidFill>
                <a:schemeClr val="dk1"/>
              </a:solidFill>
              <a:effectLst/>
              <a:latin typeface="+mn-ea"/>
              <a:ea typeface="+mn-ea"/>
              <a:cs typeface="+mn-cs"/>
            </a:rPr>
            <a:t>　今後は、老朽施設の長寿命化のほか、北の江の島拠点施設（仮称）道の駅「かもめ島」整備事業等の大型事業実施が予定されており、計画的な起債管理が必要な状況となっている。基礎的な行政サービス等を維持しつつ、まちづくり・地域振興事業の計画的な実施のため、町で独自に策定する中期財政運営方針等に基づき</a:t>
          </a:r>
          <a:r>
            <a:rPr kumimoji="1" lang="ja-JP" altLang="en-US" sz="1100">
              <a:solidFill>
                <a:schemeClr val="dk1"/>
              </a:solidFill>
              <a:effectLst/>
              <a:latin typeface="+mn-ea"/>
              <a:ea typeface="+mn-ea"/>
              <a:cs typeface="+mn-cs"/>
            </a:rPr>
            <a:t>基金の運用を含む</a:t>
          </a:r>
          <a:r>
            <a:rPr kumimoji="1" lang="ja-JP" altLang="ja-JP" sz="1100">
              <a:solidFill>
                <a:schemeClr val="dk1"/>
              </a:solidFill>
              <a:effectLst/>
              <a:latin typeface="+mn-ea"/>
              <a:ea typeface="+mn-ea"/>
              <a:cs typeface="+mn-cs"/>
            </a:rPr>
            <a:t>財政運営を行っていく。</a:t>
          </a:r>
          <a:endParaRPr lang="ja-JP" altLang="ja-JP" sz="1100">
            <a:effectLst/>
            <a:latin typeface="+mn-ea"/>
            <a:ea typeface="+mn-ea"/>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ea"/>
              <a:ea typeface="+mn-ea"/>
              <a:cs typeface="+mn-cs"/>
            </a:rPr>
            <a:t>（基金の使途）</a:t>
          </a:r>
          <a:endParaRPr lang="ja-JP" altLang="ja-JP" sz="1100">
            <a:effectLst/>
            <a:latin typeface="+mn-ea"/>
            <a:ea typeface="+mn-ea"/>
          </a:endParaRPr>
        </a:p>
        <a:p>
          <a:r>
            <a:rPr kumimoji="1" lang="ja-JP" altLang="ja-JP" sz="1100">
              <a:solidFill>
                <a:schemeClr val="dk1"/>
              </a:solidFill>
              <a:effectLst/>
              <a:latin typeface="+mn-ea"/>
              <a:ea typeface="+mn-ea"/>
              <a:cs typeface="+mn-cs"/>
            </a:rPr>
            <a:t>・旧江差線鉄道施設等整理基金：旧江差線（木古内・江差間）の鉄道施設等の整理及び跡地の環境整備の促進を図る。</a:t>
          </a:r>
          <a:endParaRPr lang="ja-JP" altLang="ja-JP" sz="1100">
            <a:effectLst/>
            <a:latin typeface="+mn-ea"/>
            <a:ea typeface="+mn-ea"/>
          </a:endParaRPr>
        </a:p>
        <a:p>
          <a:r>
            <a:rPr kumimoji="1" lang="ja-JP" altLang="ja-JP" sz="1100">
              <a:solidFill>
                <a:schemeClr val="dk1"/>
              </a:solidFill>
              <a:effectLst/>
              <a:latin typeface="+mn-ea"/>
              <a:ea typeface="+mn-ea"/>
              <a:cs typeface="+mn-cs"/>
            </a:rPr>
            <a:t>・歴史を生かすまちづくり基金：「歴史を生かすまちづくり」事業を推進する。</a:t>
          </a:r>
          <a:endParaRPr lang="ja-JP" altLang="ja-JP" sz="1100">
            <a:effectLst/>
            <a:latin typeface="+mn-ea"/>
            <a:ea typeface="+mn-ea"/>
          </a:endParaRPr>
        </a:p>
        <a:p>
          <a:r>
            <a:rPr kumimoji="1" lang="ja-JP" altLang="ja-JP" sz="1100">
              <a:solidFill>
                <a:schemeClr val="dk1"/>
              </a:solidFill>
              <a:effectLst/>
              <a:latin typeface="+mn-ea"/>
              <a:ea typeface="+mn-ea"/>
              <a:cs typeface="+mn-cs"/>
            </a:rPr>
            <a:t>・江差町かもめ島交流拠点づくり基金：かもめ島の自然、景勝、歴史、文化など地域固有資源の保存活用を図るとともに、かもめ島周辺の交流拠点づくりを促進する。</a:t>
          </a:r>
          <a:br>
            <a:rPr kumimoji="1" lang="ja-JP" altLang="ja-JP" sz="1100">
              <a:solidFill>
                <a:schemeClr val="dk1"/>
              </a:solidFill>
              <a:effectLst/>
              <a:latin typeface="+mn-ea"/>
              <a:ea typeface="+mn-ea"/>
              <a:cs typeface="+mn-cs"/>
            </a:rPr>
          </a:br>
          <a:endParaRPr lang="ja-JP" altLang="ja-JP" sz="1100">
            <a:effectLst/>
            <a:latin typeface="+mn-ea"/>
            <a:ea typeface="+mn-ea"/>
          </a:endParaRPr>
        </a:p>
        <a:p>
          <a:r>
            <a:rPr kumimoji="1" lang="ja-JP" altLang="ja-JP" sz="1100">
              <a:solidFill>
                <a:schemeClr val="dk1"/>
              </a:solidFill>
              <a:effectLst/>
              <a:latin typeface="+mn-ea"/>
              <a:ea typeface="+mn-ea"/>
              <a:cs typeface="+mn-cs"/>
            </a:rPr>
            <a:t>（増減理由）</a:t>
          </a:r>
          <a:endParaRPr lang="ja-JP" altLang="ja-JP" sz="1100">
            <a:effectLst/>
            <a:latin typeface="+mn-ea"/>
            <a:ea typeface="+mn-ea"/>
          </a:endParaRPr>
        </a:p>
        <a:p>
          <a:r>
            <a:rPr kumimoji="1" lang="ja-JP" altLang="ja-JP" sz="1100">
              <a:solidFill>
                <a:schemeClr val="dk1"/>
              </a:solidFill>
              <a:effectLst/>
              <a:latin typeface="+mn-ea"/>
              <a:ea typeface="+mn-ea"/>
              <a:cs typeface="+mn-cs"/>
            </a:rPr>
            <a:t>・ふるさと応援基金：寄付額が増加したことから、積立額と取崩額との差額で</a:t>
          </a:r>
          <a:r>
            <a:rPr kumimoji="1" lang="en-US" altLang="ja-JP" sz="1100">
              <a:solidFill>
                <a:schemeClr val="dk1"/>
              </a:solidFill>
              <a:effectLst/>
              <a:latin typeface="+mn-ea"/>
              <a:ea typeface="+mn-ea"/>
              <a:cs typeface="+mn-cs"/>
            </a:rPr>
            <a:t>41</a:t>
          </a:r>
          <a:r>
            <a:rPr kumimoji="1" lang="ja-JP" altLang="ja-JP" sz="1100">
              <a:solidFill>
                <a:schemeClr val="dk1"/>
              </a:solidFill>
              <a:effectLst/>
              <a:latin typeface="+mn-ea"/>
              <a:ea typeface="+mn-ea"/>
              <a:cs typeface="+mn-cs"/>
            </a:rPr>
            <a:t>百万円増加している。</a:t>
          </a:r>
          <a:endParaRPr lang="ja-JP" altLang="ja-JP" sz="1100">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ea"/>
              <a:ea typeface="+mn-ea"/>
              <a:cs typeface="+mn-cs"/>
            </a:rPr>
            <a:t>・旧江差線鉄道施設等整理基金：基金残高の増減はなし。</a:t>
          </a:r>
          <a:br>
            <a:rPr kumimoji="1" lang="ja-JP" altLang="ja-JP" sz="1100">
              <a:solidFill>
                <a:schemeClr val="dk1"/>
              </a:solidFill>
              <a:effectLst/>
              <a:latin typeface="+mn-ea"/>
              <a:ea typeface="+mn-ea"/>
              <a:cs typeface="+mn-cs"/>
            </a:rPr>
          </a:br>
          <a:r>
            <a:rPr kumimoji="1" lang="ja-JP" altLang="ja-JP" sz="1100">
              <a:solidFill>
                <a:schemeClr val="dk1"/>
              </a:solidFill>
              <a:effectLst/>
              <a:latin typeface="+mn-ea"/>
              <a:ea typeface="+mn-ea"/>
              <a:cs typeface="+mn-cs"/>
            </a:rPr>
            <a:t>・江差町かもめ島交流拠点づくり基金：指定寄付について積み立てたことから</a:t>
          </a:r>
          <a:r>
            <a:rPr kumimoji="1" lang="en-US" altLang="ja-JP" sz="1100">
              <a:solidFill>
                <a:schemeClr val="dk1"/>
              </a:solidFill>
              <a:effectLst/>
              <a:latin typeface="+mn-ea"/>
              <a:ea typeface="+mn-ea"/>
              <a:cs typeface="+mn-cs"/>
            </a:rPr>
            <a:t>4</a:t>
          </a:r>
          <a:r>
            <a:rPr kumimoji="1" lang="ja-JP" altLang="ja-JP" sz="1100">
              <a:solidFill>
                <a:schemeClr val="dk1"/>
              </a:solidFill>
              <a:effectLst/>
              <a:latin typeface="+mn-ea"/>
              <a:ea typeface="+mn-ea"/>
              <a:cs typeface="+mn-cs"/>
            </a:rPr>
            <a:t>百万円増となっている。取り崩しは行っていない。</a:t>
          </a:r>
          <a:br>
            <a:rPr kumimoji="1" lang="ja-JP" altLang="ja-JP" sz="1100">
              <a:solidFill>
                <a:schemeClr val="dk1"/>
              </a:solidFill>
              <a:effectLst/>
              <a:latin typeface="+mn-ea"/>
              <a:ea typeface="+mn-ea"/>
              <a:cs typeface="+mn-cs"/>
            </a:rPr>
          </a:br>
          <a:r>
            <a:rPr kumimoji="1" lang="ja-JP" altLang="ja-JP" sz="1100">
              <a:solidFill>
                <a:schemeClr val="dk1"/>
              </a:solidFill>
              <a:effectLst/>
              <a:latin typeface="+mn-ea"/>
              <a:ea typeface="+mn-ea"/>
              <a:cs typeface="+mn-cs"/>
            </a:rPr>
            <a:t>・森林環境譲与税基金：森林環境譲与税の交付による積立額に対し、事業実施のための取崩額が</a:t>
          </a:r>
          <a:r>
            <a:rPr kumimoji="1" lang="ja-JP" altLang="en-US" sz="1100">
              <a:solidFill>
                <a:schemeClr val="dk1"/>
              </a:solidFill>
              <a:effectLst/>
              <a:latin typeface="+mn-ea"/>
              <a:ea typeface="+mn-ea"/>
              <a:cs typeface="+mn-cs"/>
            </a:rPr>
            <a:t>下</a:t>
          </a:r>
          <a:r>
            <a:rPr kumimoji="1" lang="ja-JP" altLang="ja-JP" sz="1100">
              <a:solidFill>
                <a:schemeClr val="dk1"/>
              </a:solidFill>
              <a:effectLst/>
              <a:latin typeface="+mn-ea"/>
              <a:ea typeface="+mn-ea"/>
              <a:cs typeface="+mn-cs"/>
            </a:rPr>
            <a:t>回ったことから、残高が</a:t>
          </a:r>
          <a:r>
            <a:rPr kumimoji="1" lang="en-US" altLang="ja-JP" sz="1100">
              <a:solidFill>
                <a:schemeClr val="dk1"/>
              </a:solidFill>
              <a:effectLst/>
              <a:latin typeface="+mn-ea"/>
              <a:ea typeface="+mn-ea"/>
              <a:cs typeface="+mn-cs"/>
            </a:rPr>
            <a:t>3</a:t>
          </a:r>
          <a:r>
            <a:rPr kumimoji="1" lang="ja-JP" altLang="ja-JP" sz="1100">
              <a:solidFill>
                <a:schemeClr val="dk1"/>
              </a:solidFill>
              <a:effectLst/>
              <a:latin typeface="+mn-ea"/>
              <a:ea typeface="+mn-ea"/>
              <a:cs typeface="+mn-cs"/>
            </a:rPr>
            <a:t>百万円</a:t>
          </a:r>
          <a:r>
            <a:rPr kumimoji="1" lang="ja-JP" altLang="en-US" sz="1100">
              <a:solidFill>
                <a:schemeClr val="dk1"/>
              </a:solidFill>
              <a:effectLst/>
              <a:latin typeface="+mn-ea"/>
              <a:ea typeface="+mn-ea"/>
              <a:cs typeface="+mn-cs"/>
            </a:rPr>
            <a:t>増</a:t>
          </a:r>
          <a:r>
            <a:rPr kumimoji="1" lang="ja-JP" altLang="ja-JP" sz="1100">
              <a:solidFill>
                <a:schemeClr val="dk1"/>
              </a:solidFill>
              <a:effectLst/>
              <a:latin typeface="+mn-ea"/>
              <a:ea typeface="+mn-ea"/>
              <a:cs typeface="+mn-cs"/>
            </a:rPr>
            <a:t>となっている。</a:t>
          </a:r>
          <a:br>
            <a:rPr kumimoji="1" lang="ja-JP" altLang="ja-JP" sz="1100">
              <a:solidFill>
                <a:schemeClr val="dk1"/>
              </a:solidFill>
              <a:effectLst/>
              <a:latin typeface="+mn-ea"/>
              <a:ea typeface="+mn-ea"/>
              <a:cs typeface="+mn-cs"/>
            </a:rPr>
          </a:br>
          <a:r>
            <a:rPr kumimoji="1" lang="ja-JP" altLang="ja-JP" sz="1100">
              <a:solidFill>
                <a:schemeClr val="dk1"/>
              </a:solidFill>
              <a:effectLst/>
              <a:latin typeface="+mn-lt"/>
              <a:ea typeface="+mn-ea"/>
              <a:cs typeface="+mn-cs"/>
            </a:rPr>
            <a:t>・歴史を生かすまちづくり基金：歴まち地区の施設管理及び修繕に充当し</a:t>
          </a:r>
          <a:r>
            <a:rPr kumimoji="1" lang="ja-JP" altLang="en-US" sz="1100">
              <a:solidFill>
                <a:schemeClr val="dk1"/>
              </a:solidFill>
              <a:effectLst/>
              <a:latin typeface="+mn-lt"/>
              <a:ea typeface="+mn-ea"/>
              <a:cs typeface="+mn-cs"/>
            </a:rPr>
            <a:t>たことから</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百万円減となっている。</a:t>
          </a:r>
          <a:endParaRPr lang="ja-JP" altLang="ja-JP">
            <a:effectLst/>
          </a:endParaRPr>
        </a:p>
        <a:p>
          <a:endParaRPr lang="ja-JP" altLang="ja-JP" sz="1100">
            <a:effectLst/>
            <a:latin typeface="+mn-ea"/>
            <a:ea typeface="+mn-ea"/>
          </a:endParaRPr>
        </a:p>
        <a:p>
          <a:r>
            <a:rPr kumimoji="1" lang="ja-JP" altLang="ja-JP" sz="1100">
              <a:solidFill>
                <a:schemeClr val="dk1"/>
              </a:solidFill>
              <a:effectLst/>
              <a:latin typeface="+mn-ea"/>
              <a:ea typeface="+mn-ea"/>
              <a:cs typeface="+mn-cs"/>
            </a:rPr>
            <a:t>（今後の方針）</a:t>
          </a:r>
          <a:endParaRPr lang="ja-JP" altLang="ja-JP" sz="1100">
            <a:effectLst/>
            <a:latin typeface="+mn-ea"/>
            <a:ea typeface="+mn-ea"/>
          </a:endParaRPr>
        </a:p>
        <a:p>
          <a:r>
            <a:rPr kumimoji="1" lang="ja-JP" altLang="ja-JP" sz="1100">
              <a:solidFill>
                <a:schemeClr val="dk1"/>
              </a:solidFill>
              <a:effectLst/>
              <a:latin typeface="+mn-ea"/>
              <a:ea typeface="+mn-ea"/>
              <a:cs typeface="+mn-cs"/>
            </a:rPr>
            <a:t>・ふるさと応援基金：更なる寄附金獲得を目指すため、返礼品充実に係る取組継続のほか、広告宣伝等において持続可能で効果的な増額対策に努めていく。</a:t>
          </a:r>
          <a:endParaRPr lang="ja-JP" altLang="ja-JP" sz="1100">
            <a:effectLst/>
            <a:latin typeface="+mn-ea"/>
            <a:ea typeface="+mn-ea"/>
          </a:endParaRPr>
        </a:p>
        <a:p>
          <a:r>
            <a:rPr kumimoji="1" lang="ja-JP" altLang="ja-JP" sz="1100">
              <a:solidFill>
                <a:schemeClr val="dk1"/>
              </a:solidFill>
              <a:effectLst/>
              <a:latin typeface="+mn-ea"/>
              <a:ea typeface="+mn-ea"/>
              <a:cs typeface="+mn-cs"/>
            </a:rPr>
            <a:t>・森林環境譲与税基金：基金の使途目的に沿った事業を実施しながら、計画的な積み立て及び取り崩しを行う。</a:t>
          </a:r>
          <a:endParaRPr lang="ja-JP" altLang="ja-JP" sz="1100">
            <a:effectLst/>
            <a:latin typeface="+mn-ea"/>
            <a:ea typeface="+mn-ea"/>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ea"/>
              <a:ea typeface="+mn-ea"/>
              <a:cs typeface="+mn-cs"/>
            </a:rPr>
            <a:t>（増減理由）</a:t>
          </a:r>
          <a:endParaRPr lang="ja-JP" altLang="ja-JP" sz="1100">
            <a:effectLst/>
            <a:latin typeface="+mn-ea"/>
            <a:ea typeface="+mn-ea"/>
          </a:endParaRPr>
        </a:p>
        <a:p>
          <a:r>
            <a:rPr kumimoji="1" lang="ja-JP" altLang="ja-JP" sz="1100">
              <a:solidFill>
                <a:schemeClr val="dk1"/>
              </a:solidFill>
              <a:effectLst/>
              <a:latin typeface="+mn-ea"/>
              <a:ea typeface="+mn-ea"/>
              <a:cs typeface="+mn-cs"/>
            </a:rPr>
            <a:t>　歳出抑制等により令和４年度決算まで残高の微増が続いてきたが、喫緊の行財政課題等への対処のため、令和２年度に</a:t>
          </a:r>
          <a:r>
            <a:rPr kumimoji="1" lang="en-US" altLang="ja-JP" sz="1100">
              <a:solidFill>
                <a:schemeClr val="dk1"/>
              </a:solidFill>
              <a:effectLst/>
              <a:latin typeface="+mn-ea"/>
              <a:ea typeface="+mn-ea"/>
              <a:cs typeface="+mn-cs"/>
            </a:rPr>
            <a:t>150</a:t>
          </a:r>
          <a:r>
            <a:rPr kumimoji="1" lang="ja-JP" altLang="ja-JP" sz="1100">
              <a:solidFill>
                <a:schemeClr val="dk1"/>
              </a:solidFill>
              <a:effectLst/>
              <a:latin typeface="+mn-ea"/>
              <a:ea typeface="+mn-ea"/>
              <a:cs typeface="+mn-cs"/>
            </a:rPr>
            <a:t>百万円、令和４年度に</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百万円、令和５年度に</a:t>
          </a:r>
          <a:r>
            <a:rPr kumimoji="1" lang="en-US" altLang="ja-JP" sz="1100">
              <a:solidFill>
                <a:schemeClr val="dk1"/>
              </a:solidFill>
              <a:effectLst/>
              <a:latin typeface="+mn-ea"/>
              <a:ea typeface="+mn-ea"/>
              <a:cs typeface="+mn-cs"/>
            </a:rPr>
            <a:t>310</a:t>
          </a:r>
          <a:r>
            <a:rPr kumimoji="1" lang="ja-JP" altLang="ja-JP" sz="1100">
              <a:solidFill>
                <a:schemeClr val="dk1"/>
              </a:solidFill>
              <a:effectLst/>
              <a:latin typeface="+mn-ea"/>
              <a:ea typeface="+mn-ea"/>
              <a:cs typeface="+mn-cs"/>
            </a:rPr>
            <a:t>百万円</a:t>
          </a:r>
          <a:r>
            <a:rPr kumimoji="1" lang="ja-JP" altLang="en-US" sz="1100">
              <a:solidFill>
                <a:schemeClr val="dk1"/>
              </a:solidFill>
              <a:effectLst/>
              <a:latin typeface="+mn-ea"/>
              <a:ea typeface="+mn-ea"/>
              <a:cs typeface="+mn-cs"/>
            </a:rPr>
            <a:t>、令和６年度に</a:t>
          </a:r>
          <a:r>
            <a:rPr kumimoji="1" lang="en-US" altLang="ja-JP" sz="1100">
              <a:solidFill>
                <a:schemeClr val="dk1"/>
              </a:solidFill>
              <a:effectLst/>
              <a:latin typeface="+mn-ea"/>
              <a:ea typeface="+mn-ea"/>
              <a:cs typeface="+mn-cs"/>
            </a:rPr>
            <a:t>200</a:t>
          </a:r>
          <a:r>
            <a:rPr kumimoji="1" lang="ja-JP" altLang="en-US" sz="1100">
              <a:solidFill>
                <a:schemeClr val="dk1"/>
              </a:solidFill>
              <a:effectLst/>
              <a:latin typeface="+mn-ea"/>
              <a:ea typeface="+mn-ea"/>
              <a:cs typeface="+mn-cs"/>
            </a:rPr>
            <a:t>百万円</a:t>
          </a:r>
          <a:r>
            <a:rPr kumimoji="1" lang="ja-JP" altLang="ja-JP" sz="1100">
              <a:solidFill>
                <a:schemeClr val="dk1"/>
              </a:solidFill>
              <a:effectLst/>
              <a:latin typeface="+mn-ea"/>
              <a:ea typeface="+mn-ea"/>
              <a:cs typeface="+mn-cs"/>
            </a:rPr>
            <a:t>を取り崩しており、令和</a:t>
          </a:r>
          <a:r>
            <a:rPr kumimoji="1" lang="ja-JP" altLang="en-US" sz="1100">
              <a:solidFill>
                <a:schemeClr val="dk1"/>
              </a:solidFill>
              <a:effectLst/>
              <a:latin typeface="+mn-ea"/>
              <a:ea typeface="+mn-ea"/>
              <a:cs typeface="+mn-cs"/>
            </a:rPr>
            <a:t>６</a:t>
          </a:r>
          <a:r>
            <a:rPr kumimoji="1" lang="ja-JP" altLang="ja-JP" sz="1100">
              <a:solidFill>
                <a:schemeClr val="dk1"/>
              </a:solidFill>
              <a:effectLst/>
              <a:latin typeface="+mn-ea"/>
              <a:ea typeface="+mn-ea"/>
              <a:cs typeface="+mn-cs"/>
            </a:rPr>
            <a:t>年度決算においては前年度比</a:t>
          </a:r>
          <a:r>
            <a:rPr kumimoji="1" lang="en-US" altLang="ja-JP" sz="1100">
              <a:solidFill>
                <a:schemeClr val="dk1"/>
              </a:solidFill>
              <a:effectLst/>
              <a:latin typeface="+mn-ea"/>
              <a:ea typeface="+mn-ea"/>
              <a:cs typeface="+mn-cs"/>
            </a:rPr>
            <a:t>100</a:t>
          </a:r>
          <a:r>
            <a:rPr kumimoji="1" lang="ja-JP" altLang="ja-JP" sz="1100">
              <a:solidFill>
                <a:schemeClr val="dk1"/>
              </a:solidFill>
              <a:effectLst/>
              <a:latin typeface="+mn-ea"/>
              <a:ea typeface="+mn-ea"/>
              <a:cs typeface="+mn-cs"/>
            </a:rPr>
            <a:t>百万円の減となっている。</a:t>
          </a:r>
          <a:endParaRPr kumimoji="1" lang="en-US" altLang="ja-JP" sz="1100">
            <a:solidFill>
              <a:schemeClr val="dk1"/>
            </a:solidFill>
            <a:effectLst/>
            <a:latin typeface="+mn-ea"/>
            <a:ea typeface="+mn-ea"/>
            <a:cs typeface="+mn-cs"/>
          </a:endParaRPr>
        </a:p>
        <a:p>
          <a:endParaRPr lang="ja-JP" altLang="ja-JP" sz="1100">
            <a:effectLst/>
            <a:latin typeface="+mn-ea"/>
            <a:ea typeface="+mn-ea"/>
          </a:endParaRPr>
        </a:p>
        <a:p>
          <a:r>
            <a:rPr kumimoji="1" lang="ja-JP" altLang="ja-JP" sz="1100">
              <a:solidFill>
                <a:schemeClr val="dk1"/>
              </a:solidFill>
              <a:effectLst/>
              <a:latin typeface="+mn-ea"/>
              <a:ea typeface="+mn-ea"/>
              <a:cs typeface="+mn-cs"/>
            </a:rPr>
            <a:t>（今後の方針）</a:t>
          </a:r>
          <a:endParaRPr lang="ja-JP" altLang="ja-JP" sz="1100">
            <a:effectLst/>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ea"/>
              <a:ea typeface="+mn-ea"/>
              <a:cs typeface="+mn-cs"/>
            </a:rPr>
            <a:t>令和４～８年度を取組期間とする</a:t>
          </a:r>
          <a:r>
            <a:rPr kumimoji="1" lang="ja-JP" altLang="ja-JP" sz="1100">
              <a:solidFill>
                <a:schemeClr val="dk1"/>
              </a:solidFill>
              <a:effectLst/>
              <a:latin typeface="+mn-ea"/>
              <a:ea typeface="+mn-ea"/>
              <a:cs typeface="+mn-cs"/>
            </a:rPr>
            <a:t>中期財政運営方針において「財政調整基金の取り崩しを原則しなくても収支が均衡した予算編成が可能となる、持続可能な財政の構築」を基本としながら「喫緊の行政課題等への対処のため緊急的・一時的に必要となる場合は、条例に基づき活用していく」方針を掲げています。</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また、同方針において「</a:t>
          </a:r>
          <a:r>
            <a:rPr kumimoji="1" lang="ja-JP" altLang="ja-JP" sz="1100">
              <a:solidFill>
                <a:schemeClr val="dk1"/>
              </a:solidFill>
              <a:effectLst/>
              <a:latin typeface="+mn-ea"/>
              <a:ea typeface="+mn-ea"/>
              <a:cs typeface="+mn-cs"/>
            </a:rPr>
            <a:t>活用にあたっては基金残高を適切に維持することとし、災害等不測の事態があっても行政運営が可能となる水準として、</a:t>
          </a:r>
          <a:r>
            <a:rPr kumimoji="1" lang="en-US" altLang="ja-JP" sz="1100">
              <a:solidFill>
                <a:schemeClr val="dk1"/>
              </a:solidFill>
              <a:effectLst/>
              <a:latin typeface="+mn-ea"/>
              <a:ea typeface="+mn-ea"/>
              <a:cs typeface="+mn-cs"/>
            </a:rPr>
            <a:t>10</a:t>
          </a:r>
          <a:r>
            <a:rPr kumimoji="1" lang="ja-JP" altLang="ja-JP" sz="1100">
              <a:solidFill>
                <a:schemeClr val="dk1"/>
              </a:solidFill>
              <a:effectLst/>
              <a:latin typeface="+mn-ea"/>
              <a:ea typeface="+mn-ea"/>
              <a:cs typeface="+mn-cs"/>
            </a:rPr>
            <a:t>億円を下回らないことを基本と</a:t>
          </a:r>
          <a:r>
            <a:rPr kumimoji="1" lang="ja-JP" altLang="en-US" sz="1100">
              <a:solidFill>
                <a:schemeClr val="dk1"/>
              </a:solidFill>
              <a:effectLst/>
              <a:latin typeface="+mn-ea"/>
              <a:ea typeface="+mn-ea"/>
              <a:cs typeface="+mn-cs"/>
            </a:rPr>
            <a:t>する」こととしてい</a:t>
          </a:r>
          <a:r>
            <a:rPr kumimoji="1" lang="ja-JP" altLang="ja-JP" sz="1100">
              <a:solidFill>
                <a:schemeClr val="dk1"/>
              </a:solidFill>
              <a:effectLst/>
              <a:latin typeface="+mn-ea"/>
              <a:ea typeface="+mn-ea"/>
              <a:cs typeface="+mn-cs"/>
            </a:rPr>
            <a:t>ます。</a:t>
          </a:r>
          <a:endParaRPr kumimoji="1" lang="en-US" altLang="ja-JP" sz="1100">
            <a:solidFill>
              <a:schemeClr val="dk1"/>
            </a:solidFill>
            <a:effectLst/>
            <a:latin typeface="+mn-ea"/>
            <a:ea typeface="+mn-ea"/>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ea"/>
              <a:ea typeface="+mn-ea"/>
              <a:cs typeface="+mn-cs"/>
            </a:rPr>
            <a:t>（増減理由）</a:t>
          </a:r>
          <a:endParaRPr lang="ja-JP" altLang="ja-JP" sz="1100">
            <a:effectLst/>
            <a:latin typeface="+mn-ea"/>
            <a:ea typeface="+mn-ea"/>
          </a:endParaRPr>
        </a:p>
        <a:p>
          <a:r>
            <a:rPr kumimoji="1" lang="ja-JP" altLang="ja-JP" sz="1100">
              <a:solidFill>
                <a:schemeClr val="dk1"/>
              </a:solidFill>
              <a:effectLst/>
              <a:latin typeface="+mn-ea"/>
              <a:ea typeface="+mn-ea"/>
              <a:cs typeface="+mn-cs"/>
            </a:rPr>
            <a:t>　令和</a:t>
          </a:r>
          <a:r>
            <a:rPr kumimoji="1" lang="ja-JP" altLang="en-US" sz="1100">
              <a:solidFill>
                <a:schemeClr val="dk1"/>
              </a:solidFill>
              <a:effectLst/>
              <a:latin typeface="+mn-ea"/>
              <a:ea typeface="+mn-ea"/>
              <a:cs typeface="+mn-cs"/>
            </a:rPr>
            <a:t>６</a:t>
          </a:r>
          <a:r>
            <a:rPr kumimoji="1" lang="ja-JP" altLang="ja-JP" sz="1100">
              <a:solidFill>
                <a:schemeClr val="dk1"/>
              </a:solidFill>
              <a:effectLst/>
              <a:latin typeface="+mn-ea"/>
              <a:ea typeface="+mn-ea"/>
              <a:cs typeface="+mn-cs"/>
            </a:rPr>
            <a:t>年度において、普通交付税の</a:t>
          </a:r>
          <a:r>
            <a:rPr kumimoji="1" lang="ja-JP" altLang="en-US" sz="1100">
              <a:solidFill>
                <a:schemeClr val="dk1"/>
              </a:solidFill>
              <a:effectLst/>
              <a:latin typeface="+mn-ea"/>
              <a:ea typeface="+mn-ea"/>
              <a:cs typeface="+mn-cs"/>
            </a:rPr>
            <a:t>再算定</a:t>
          </a:r>
          <a:r>
            <a:rPr kumimoji="1" lang="ja-JP" altLang="ja-JP" sz="1100">
              <a:solidFill>
                <a:schemeClr val="dk1"/>
              </a:solidFill>
              <a:effectLst/>
              <a:latin typeface="+mn-ea"/>
              <a:ea typeface="+mn-ea"/>
              <a:cs typeface="+mn-cs"/>
            </a:rPr>
            <a:t>により臨時財政対策債を償還するための積立を行ったため残高が増加している。</a:t>
          </a:r>
          <a:br>
            <a:rPr kumimoji="1" lang="ja-JP" altLang="ja-JP" sz="1100">
              <a:solidFill>
                <a:schemeClr val="dk1"/>
              </a:solidFill>
              <a:effectLst/>
              <a:latin typeface="+mn-ea"/>
              <a:ea typeface="+mn-ea"/>
              <a:cs typeface="+mn-cs"/>
            </a:rPr>
          </a:br>
          <a:endParaRPr lang="ja-JP" altLang="ja-JP" sz="1100">
            <a:effectLst/>
            <a:latin typeface="+mn-ea"/>
            <a:ea typeface="+mn-ea"/>
          </a:endParaRPr>
        </a:p>
        <a:p>
          <a:r>
            <a:rPr kumimoji="1" lang="ja-JP" altLang="ja-JP" sz="1100">
              <a:solidFill>
                <a:schemeClr val="dk1"/>
              </a:solidFill>
              <a:effectLst/>
              <a:latin typeface="+mn-ea"/>
              <a:ea typeface="+mn-ea"/>
              <a:cs typeface="+mn-cs"/>
            </a:rPr>
            <a:t>（今後の方針）</a:t>
          </a:r>
          <a:endParaRPr lang="ja-JP" altLang="ja-JP" sz="1100">
            <a:effectLst/>
            <a:latin typeface="+mn-ea"/>
            <a:ea typeface="+mn-ea"/>
          </a:endParaRPr>
        </a:p>
        <a:p>
          <a:r>
            <a:rPr kumimoji="1" lang="ja-JP" altLang="ja-JP" sz="1100">
              <a:solidFill>
                <a:schemeClr val="dk1"/>
              </a:solidFill>
              <a:effectLst/>
              <a:latin typeface="+mn-ea"/>
              <a:ea typeface="+mn-ea"/>
              <a:cs typeface="+mn-cs"/>
            </a:rPr>
            <a:t>　今後の積立は予定していない。</a:t>
          </a:r>
          <a:endParaRPr lang="ja-JP" altLang="ja-JP" sz="1100">
            <a:effectLst/>
            <a:latin typeface="+mn-ea"/>
            <a:ea typeface="+mn-ea"/>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6,607
6,572
109.48
6,788,930
6,481,920
287,336
3,692,040
5,710,367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有形固定資産の減価償却率は全国・全道平均より高く、類似団体においても高さが顕著である。各種の公共事業の推進により、公債費負担が財政を圧迫したことに伴い、平成</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年度以降、財政健全化の取り組み</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進め、公共施設やインフラ資産についても新築（新設）、改築（改良）等が先送りになってきたことが要因の一つとなっている。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63" name="直線コネクタ 62"/>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64" name="有形固定資産減価償却率最小値テキスト"/>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65" name="直線コネクタ 64"/>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66" name="有形固定資産減価償却率最大値テキスト"/>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67" name="直線コネクタ 66"/>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68" name="有形固定資産減価償却率平均値テキスト"/>
        <xdr:cNvSpPr txBox="1"/>
      </xdr:nvSpPr>
      <xdr:spPr>
        <a:xfrm>
          <a:off x="4813300" y="6135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69" name="フローチャート: 判断 68"/>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0" name="フローチャート: 判断 69"/>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1" name="フローチャート: 判断 70"/>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72" name="フローチャート: 判断 71"/>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73" name="フローチャート: 判断 72"/>
        <xdr:cNvSpPr/>
      </xdr:nvSpPr>
      <xdr:spPr>
        <a:xfrm>
          <a:off x="1714500" y="62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111506</xdr:rowOff>
    </xdr:from>
    <xdr:to>
      <xdr:col>23</xdr:col>
      <xdr:colOff>136525</xdr:colOff>
      <xdr:row>34</xdr:row>
      <xdr:rowOff>41656</xdr:rowOff>
    </xdr:to>
    <xdr:sp macro="" textlink="">
      <xdr:nvSpPr>
        <xdr:cNvPr id="79" name="楕円 78"/>
        <xdr:cNvSpPr/>
      </xdr:nvSpPr>
      <xdr:spPr>
        <a:xfrm>
          <a:off x="4711700" y="654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26433</xdr:rowOff>
    </xdr:from>
    <xdr:ext cx="405111" cy="259045"/>
    <xdr:sp macro="" textlink="">
      <xdr:nvSpPr>
        <xdr:cNvPr id="80" name="有形固定資産減価償却率該当値テキスト"/>
        <xdr:cNvSpPr txBox="1"/>
      </xdr:nvSpPr>
      <xdr:spPr>
        <a:xfrm>
          <a:off x="4813300" y="645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74803</xdr:rowOff>
    </xdr:from>
    <xdr:to>
      <xdr:col>19</xdr:col>
      <xdr:colOff>187325</xdr:colOff>
      <xdr:row>34</xdr:row>
      <xdr:rowOff>4953</xdr:rowOff>
    </xdr:to>
    <xdr:sp macro="" textlink="">
      <xdr:nvSpPr>
        <xdr:cNvPr id="81" name="楕円 80"/>
        <xdr:cNvSpPr/>
      </xdr:nvSpPr>
      <xdr:spPr>
        <a:xfrm>
          <a:off x="4000500" y="650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125603</xdr:rowOff>
    </xdr:from>
    <xdr:to>
      <xdr:col>23</xdr:col>
      <xdr:colOff>85725</xdr:colOff>
      <xdr:row>33</xdr:row>
      <xdr:rowOff>162306</xdr:rowOff>
    </xdr:to>
    <xdr:cxnSp macro="">
      <xdr:nvCxnSpPr>
        <xdr:cNvPr id="82" name="直線コネクタ 81"/>
        <xdr:cNvCxnSpPr/>
      </xdr:nvCxnSpPr>
      <xdr:spPr>
        <a:xfrm>
          <a:off x="4051300" y="6554978"/>
          <a:ext cx="7112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64008</xdr:rowOff>
    </xdr:from>
    <xdr:to>
      <xdr:col>15</xdr:col>
      <xdr:colOff>187325</xdr:colOff>
      <xdr:row>33</xdr:row>
      <xdr:rowOff>165608</xdr:rowOff>
    </xdr:to>
    <xdr:sp macro="" textlink="">
      <xdr:nvSpPr>
        <xdr:cNvPr id="83" name="楕円 82"/>
        <xdr:cNvSpPr/>
      </xdr:nvSpPr>
      <xdr:spPr>
        <a:xfrm>
          <a:off x="3238500" y="6493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114808</xdr:rowOff>
    </xdr:from>
    <xdr:to>
      <xdr:col>19</xdr:col>
      <xdr:colOff>136525</xdr:colOff>
      <xdr:row>33</xdr:row>
      <xdr:rowOff>125603</xdr:rowOff>
    </xdr:to>
    <xdr:cxnSp macro="">
      <xdr:nvCxnSpPr>
        <xdr:cNvPr id="84" name="直線コネクタ 83"/>
        <xdr:cNvCxnSpPr/>
      </xdr:nvCxnSpPr>
      <xdr:spPr>
        <a:xfrm>
          <a:off x="3289300" y="6544183"/>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120142</xdr:rowOff>
    </xdr:from>
    <xdr:to>
      <xdr:col>11</xdr:col>
      <xdr:colOff>187325</xdr:colOff>
      <xdr:row>34</xdr:row>
      <xdr:rowOff>50292</xdr:rowOff>
    </xdr:to>
    <xdr:sp macro="" textlink="">
      <xdr:nvSpPr>
        <xdr:cNvPr id="85" name="楕円 84"/>
        <xdr:cNvSpPr/>
      </xdr:nvSpPr>
      <xdr:spPr>
        <a:xfrm>
          <a:off x="2476500" y="654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114808</xdr:rowOff>
    </xdr:from>
    <xdr:to>
      <xdr:col>15</xdr:col>
      <xdr:colOff>136525</xdr:colOff>
      <xdr:row>33</xdr:row>
      <xdr:rowOff>170942</xdr:rowOff>
    </xdr:to>
    <xdr:cxnSp macro="">
      <xdr:nvCxnSpPr>
        <xdr:cNvPr id="86" name="直線コネクタ 85"/>
        <xdr:cNvCxnSpPr/>
      </xdr:nvCxnSpPr>
      <xdr:spPr>
        <a:xfrm flipV="1">
          <a:off x="2527300" y="6544183"/>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1397</xdr:rowOff>
    </xdr:from>
    <xdr:to>
      <xdr:col>7</xdr:col>
      <xdr:colOff>187325</xdr:colOff>
      <xdr:row>33</xdr:row>
      <xdr:rowOff>102997</xdr:rowOff>
    </xdr:to>
    <xdr:sp macro="" textlink="">
      <xdr:nvSpPr>
        <xdr:cNvPr id="87" name="楕円 86"/>
        <xdr:cNvSpPr/>
      </xdr:nvSpPr>
      <xdr:spPr>
        <a:xfrm>
          <a:off x="1714500" y="643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52197</xdr:rowOff>
    </xdr:from>
    <xdr:to>
      <xdr:col>11</xdr:col>
      <xdr:colOff>136525</xdr:colOff>
      <xdr:row>33</xdr:row>
      <xdr:rowOff>170942</xdr:rowOff>
    </xdr:to>
    <xdr:cxnSp macro="">
      <xdr:nvCxnSpPr>
        <xdr:cNvPr id="88" name="直線コネクタ 87"/>
        <xdr:cNvCxnSpPr/>
      </xdr:nvCxnSpPr>
      <xdr:spPr>
        <a:xfrm>
          <a:off x="1765300" y="6481572"/>
          <a:ext cx="762000" cy="1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144162</xdr:rowOff>
    </xdr:from>
    <xdr:ext cx="405111" cy="259045"/>
    <xdr:sp macro="" textlink="">
      <xdr:nvSpPr>
        <xdr:cNvPr id="89" name="n_1aveValue有形固定資産減価償却率"/>
        <xdr:cNvSpPr txBox="1"/>
      </xdr:nvSpPr>
      <xdr:spPr>
        <a:xfrm>
          <a:off x="3836044" y="605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90" name="n_2aveValue有形固定資産減価償却率"/>
        <xdr:cNvSpPr txBox="1"/>
      </xdr:nvSpPr>
      <xdr:spPr>
        <a:xfrm>
          <a:off x="3086744" y="6039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91" name="n_3aveValue有形固定資産減価償却率"/>
        <xdr:cNvSpPr txBox="1"/>
      </xdr:nvSpPr>
      <xdr:spPr>
        <a:xfrm>
          <a:off x="2324744" y="603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118254</xdr:rowOff>
    </xdr:from>
    <xdr:ext cx="405111" cy="259045"/>
    <xdr:sp macro="" textlink="">
      <xdr:nvSpPr>
        <xdr:cNvPr id="92" name="n_4aveValue有形固定資産減価償却率"/>
        <xdr:cNvSpPr txBox="1"/>
      </xdr:nvSpPr>
      <xdr:spPr>
        <a:xfrm>
          <a:off x="1562744" y="603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167530</xdr:rowOff>
    </xdr:from>
    <xdr:ext cx="405111" cy="259045"/>
    <xdr:sp macro="" textlink="">
      <xdr:nvSpPr>
        <xdr:cNvPr id="93" name="n_1mainValue有形固定資産減価償却率"/>
        <xdr:cNvSpPr txBox="1"/>
      </xdr:nvSpPr>
      <xdr:spPr>
        <a:xfrm>
          <a:off x="3836044" y="6596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156735</xdr:rowOff>
    </xdr:from>
    <xdr:ext cx="405111" cy="259045"/>
    <xdr:sp macro="" textlink="">
      <xdr:nvSpPr>
        <xdr:cNvPr id="94" name="n_2mainValue有形固定資産減価償却率"/>
        <xdr:cNvSpPr txBox="1"/>
      </xdr:nvSpPr>
      <xdr:spPr>
        <a:xfrm>
          <a:off x="3086744" y="6586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41419</xdr:rowOff>
    </xdr:from>
    <xdr:ext cx="405111" cy="259045"/>
    <xdr:sp macro="" textlink="">
      <xdr:nvSpPr>
        <xdr:cNvPr id="95" name="n_3mainValue有形固定資産減価償却率"/>
        <xdr:cNvSpPr txBox="1"/>
      </xdr:nvSpPr>
      <xdr:spPr>
        <a:xfrm>
          <a:off x="2324744" y="6642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94124</xdr:rowOff>
    </xdr:from>
    <xdr:ext cx="405111" cy="259045"/>
    <xdr:sp macro="" textlink="">
      <xdr:nvSpPr>
        <xdr:cNvPr id="96" name="n_4mainValue有形固定資産減価償却率"/>
        <xdr:cNvSpPr txBox="1"/>
      </xdr:nvSpPr>
      <xdr:spPr>
        <a:xfrm>
          <a:off x="1562744" y="652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債務償還比率は全国</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全道平均</a:t>
          </a:r>
          <a:r>
            <a:rPr kumimoji="1" lang="ja-JP" altLang="en-US" sz="1100">
              <a:solidFill>
                <a:schemeClr val="dk1"/>
              </a:solidFill>
              <a:effectLst/>
              <a:latin typeface="+mn-lt"/>
              <a:ea typeface="+mn-ea"/>
              <a:cs typeface="+mn-cs"/>
            </a:rPr>
            <a:t>より高く</a:t>
          </a:r>
          <a:r>
            <a:rPr kumimoji="1" lang="ja-JP" altLang="ja-JP" sz="1100">
              <a:solidFill>
                <a:schemeClr val="dk1"/>
              </a:solidFill>
              <a:effectLst/>
              <a:latin typeface="+mn-lt"/>
              <a:ea typeface="+mn-ea"/>
              <a:cs typeface="+mn-cs"/>
            </a:rPr>
            <a:t>、類似団体において</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大きく平均を上回っている。償還終了となる借入により地方債残高は減少傾向にある一方、新たな行政課題等に対応していくため、地方債の発行による大型事業の実施を予定しており、計画的な起債管理のもと、行財政運営を進めていく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27" name="直線コネクタ 126"/>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28" name="債務償還比率最小値テキスト"/>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29" name="直線コネクタ 128"/>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32" name="債務償還比率平均値テキスト"/>
        <xdr:cNvSpPr txBox="1"/>
      </xdr:nvSpPr>
      <xdr:spPr>
        <a:xfrm>
          <a:off x="14846300" y="5420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33" name="フローチャート: 判断 132"/>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34" name="フローチャート: 判断 133"/>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35" name="フローチャート: 判断 134"/>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36" name="フローチャート: 判断 135"/>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37" name="フローチャート: 判断 136"/>
        <xdr:cNvSpPr/>
      </xdr:nvSpPr>
      <xdr:spPr>
        <a:xfrm>
          <a:off x="11747500" y="570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148578</xdr:rowOff>
    </xdr:from>
    <xdr:to>
      <xdr:col>76</xdr:col>
      <xdr:colOff>73025</xdr:colOff>
      <xdr:row>30</xdr:row>
      <xdr:rowOff>78728</xdr:rowOff>
    </xdr:to>
    <xdr:sp macro="" textlink="">
      <xdr:nvSpPr>
        <xdr:cNvPr id="143" name="楕円 142"/>
        <xdr:cNvSpPr/>
      </xdr:nvSpPr>
      <xdr:spPr>
        <a:xfrm>
          <a:off x="14744700" y="589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127005</xdr:rowOff>
    </xdr:from>
    <xdr:ext cx="469744" cy="259045"/>
    <xdr:sp macro="" textlink="">
      <xdr:nvSpPr>
        <xdr:cNvPr id="144" name="債務償還比率該当値テキスト"/>
        <xdr:cNvSpPr txBox="1"/>
      </xdr:nvSpPr>
      <xdr:spPr>
        <a:xfrm>
          <a:off x="14846300" y="587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23870</xdr:rowOff>
    </xdr:from>
    <xdr:to>
      <xdr:col>72</xdr:col>
      <xdr:colOff>123825</xdr:colOff>
      <xdr:row>29</xdr:row>
      <xdr:rowOff>125470</xdr:rowOff>
    </xdr:to>
    <xdr:sp macro="" textlink="">
      <xdr:nvSpPr>
        <xdr:cNvPr id="145" name="楕円 144"/>
        <xdr:cNvSpPr/>
      </xdr:nvSpPr>
      <xdr:spPr>
        <a:xfrm>
          <a:off x="14033500" y="576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74670</xdr:rowOff>
    </xdr:from>
    <xdr:to>
      <xdr:col>76</xdr:col>
      <xdr:colOff>22225</xdr:colOff>
      <xdr:row>30</xdr:row>
      <xdr:rowOff>27928</xdr:rowOff>
    </xdr:to>
    <xdr:cxnSp macro="">
      <xdr:nvCxnSpPr>
        <xdr:cNvPr id="146" name="直線コネクタ 145"/>
        <xdr:cNvCxnSpPr/>
      </xdr:nvCxnSpPr>
      <xdr:spPr>
        <a:xfrm>
          <a:off x="14084300" y="5818245"/>
          <a:ext cx="711200" cy="124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113072</xdr:rowOff>
    </xdr:from>
    <xdr:to>
      <xdr:col>68</xdr:col>
      <xdr:colOff>123825</xdr:colOff>
      <xdr:row>29</xdr:row>
      <xdr:rowOff>43222</xdr:rowOff>
    </xdr:to>
    <xdr:sp macro="" textlink="">
      <xdr:nvSpPr>
        <xdr:cNvPr id="147" name="楕円 146"/>
        <xdr:cNvSpPr/>
      </xdr:nvSpPr>
      <xdr:spPr>
        <a:xfrm>
          <a:off x="13271500" y="5685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163872</xdr:rowOff>
    </xdr:from>
    <xdr:to>
      <xdr:col>72</xdr:col>
      <xdr:colOff>73025</xdr:colOff>
      <xdr:row>29</xdr:row>
      <xdr:rowOff>74670</xdr:rowOff>
    </xdr:to>
    <xdr:cxnSp macro="">
      <xdr:nvCxnSpPr>
        <xdr:cNvPr id="148" name="直線コネクタ 147"/>
        <xdr:cNvCxnSpPr/>
      </xdr:nvCxnSpPr>
      <xdr:spPr>
        <a:xfrm>
          <a:off x="13322300" y="5735997"/>
          <a:ext cx="762000" cy="8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97548</xdr:rowOff>
    </xdr:from>
    <xdr:to>
      <xdr:col>64</xdr:col>
      <xdr:colOff>123825</xdr:colOff>
      <xdr:row>29</xdr:row>
      <xdr:rowOff>27698</xdr:rowOff>
    </xdr:to>
    <xdr:sp macro="" textlink="">
      <xdr:nvSpPr>
        <xdr:cNvPr id="149" name="楕円 148"/>
        <xdr:cNvSpPr/>
      </xdr:nvSpPr>
      <xdr:spPr>
        <a:xfrm>
          <a:off x="12509500" y="5669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148348</xdr:rowOff>
    </xdr:from>
    <xdr:to>
      <xdr:col>68</xdr:col>
      <xdr:colOff>73025</xdr:colOff>
      <xdr:row>28</xdr:row>
      <xdr:rowOff>163872</xdr:rowOff>
    </xdr:to>
    <xdr:cxnSp macro="">
      <xdr:nvCxnSpPr>
        <xdr:cNvPr id="150" name="直線コネクタ 149"/>
        <xdr:cNvCxnSpPr/>
      </xdr:nvCxnSpPr>
      <xdr:spPr>
        <a:xfrm>
          <a:off x="12560300" y="5720473"/>
          <a:ext cx="762000" cy="1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18216</xdr:rowOff>
    </xdr:from>
    <xdr:to>
      <xdr:col>60</xdr:col>
      <xdr:colOff>123825</xdr:colOff>
      <xdr:row>29</xdr:row>
      <xdr:rowOff>119816</xdr:rowOff>
    </xdr:to>
    <xdr:sp macro="" textlink="">
      <xdr:nvSpPr>
        <xdr:cNvPr id="151" name="楕円 150"/>
        <xdr:cNvSpPr/>
      </xdr:nvSpPr>
      <xdr:spPr>
        <a:xfrm>
          <a:off x="11747500" y="576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148348</xdr:rowOff>
    </xdr:from>
    <xdr:to>
      <xdr:col>64</xdr:col>
      <xdr:colOff>73025</xdr:colOff>
      <xdr:row>29</xdr:row>
      <xdr:rowOff>69016</xdr:rowOff>
    </xdr:to>
    <xdr:cxnSp macro="">
      <xdr:nvCxnSpPr>
        <xdr:cNvPr id="152" name="直線コネクタ 151"/>
        <xdr:cNvCxnSpPr/>
      </xdr:nvCxnSpPr>
      <xdr:spPr>
        <a:xfrm flipV="1">
          <a:off x="11798300" y="5720473"/>
          <a:ext cx="762000" cy="9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53" name="n_1aveValue債務償還比率"/>
        <xdr:cNvSpPr txBox="1"/>
      </xdr:nvSpPr>
      <xdr:spPr>
        <a:xfrm>
          <a:off x="13836727" y="533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4" name="n_2aveValue債務償還比率"/>
        <xdr:cNvSpPr txBox="1"/>
      </xdr:nvSpPr>
      <xdr:spPr>
        <a:xfrm>
          <a:off x="13087427" y="534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5" name="n_3aveValue債務償還比率"/>
        <xdr:cNvSpPr txBox="1"/>
      </xdr:nvSpPr>
      <xdr:spPr>
        <a:xfrm>
          <a:off x="12325427" y="533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56" name="n_4aveValue債務償還比率"/>
        <xdr:cNvSpPr txBox="1"/>
      </xdr:nvSpPr>
      <xdr:spPr>
        <a:xfrm>
          <a:off x="11563427" y="548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116597</xdr:rowOff>
    </xdr:from>
    <xdr:ext cx="469744" cy="259045"/>
    <xdr:sp macro="" textlink="">
      <xdr:nvSpPr>
        <xdr:cNvPr id="157" name="n_1mainValue債務償還比率"/>
        <xdr:cNvSpPr txBox="1"/>
      </xdr:nvSpPr>
      <xdr:spPr>
        <a:xfrm>
          <a:off x="13836727" y="5860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34349</xdr:rowOff>
    </xdr:from>
    <xdr:ext cx="469744" cy="259045"/>
    <xdr:sp macro="" textlink="">
      <xdr:nvSpPr>
        <xdr:cNvPr id="158" name="n_2mainValue債務償還比率"/>
        <xdr:cNvSpPr txBox="1"/>
      </xdr:nvSpPr>
      <xdr:spPr>
        <a:xfrm>
          <a:off x="13087427" y="5777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18825</xdr:rowOff>
    </xdr:from>
    <xdr:ext cx="469744" cy="259045"/>
    <xdr:sp macro="" textlink="">
      <xdr:nvSpPr>
        <xdr:cNvPr id="159" name="n_3mainValue債務償還比率"/>
        <xdr:cNvSpPr txBox="1"/>
      </xdr:nvSpPr>
      <xdr:spPr>
        <a:xfrm>
          <a:off x="12325427" y="5762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110943</xdr:rowOff>
    </xdr:from>
    <xdr:ext cx="469744" cy="259045"/>
    <xdr:sp macro="" textlink="">
      <xdr:nvSpPr>
        <xdr:cNvPr id="160" name="n_4mainValue債務償還比率"/>
        <xdr:cNvSpPr txBox="1"/>
      </xdr:nvSpPr>
      <xdr:spPr>
        <a:xfrm>
          <a:off x="11563427" y="5854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6,607
6,572
109.48
6,788,930
6,481,920
287,336
3,692,040
5,710,367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74947</xdr:rowOff>
    </xdr:from>
    <xdr:ext cx="405111" cy="259045"/>
    <xdr:sp macro="" textlink="">
      <xdr:nvSpPr>
        <xdr:cNvPr id="62" name="【道路】&#10;有形固定資産減価償却率平均値テキスト"/>
        <xdr:cNvSpPr txBox="1"/>
      </xdr:nvSpPr>
      <xdr:spPr>
        <a:xfrm>
          <a:off x="4673600" y="641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118745</xdr:rowOff>
    </xdr:from>
    <xdr:to>
      <xdr:col>24</xdr:col>
      <xdr:colOff>114300</xdr:colOff>
      <xdr:row>40</xdr:row>
      <xdr:rowOff>48895</xdr:rowOff>
    </xdr:to>
    <xdr:sp macro="" textlink="">
      <xdr:nvSpPr>
        <xdr:cNvPr id="73" name="楕円 72"/>
        <xdr:cNvSpPr/>
      </xdr:nvSpPr>
      <xdr:spPr>
        <a:xfrm>
          <a:off x="4584700" y="680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97172</xdr:rowOff>
    </xdr:from>
    <xdr:ext cx="405111" cy="259045"/>
    <xdr:sp macro="" textlink="">
      <xdr:nvSpPr>
        <xdr:cNvPr id="74" name="【道路】&#10;有形固定資産減価償却率該当値テキスト"/>
        <xdr:cNvSpPr txBox="1"/>
      </xdr:nvSpPr>
      <xdr:spPr>
        <a:xfrm>
          <a:off x="4673600" y="678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84455</xdr:rowOff>
    </xdr:from>
    <xdr:to>
      <xdr:col>20</xdr:col>
      <xdr:colOff>38100</xdr:colOff>
      <xdr:row>40</xdr:row>
      <xdr:rowOff>14605</xdr:rowOff>
    </xdr:to>
    <xdr:sp macro="" textlink="">
      <xdr:nvSpPr>
        <xdr:cNvPr id="75" name="楕円 74"/>
        <xdr:cNvSpPr/>
      </xdr:nvSpPr>
      <xdr:spPr>
        <a:xfrm>
          <a:off x="3746500" y="677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135255</xdr:rowOff>
    </xdr:from>
    <xdr:to>
      <xdr:col>24</xdr:col>
      <xdr:colOff>63500</xdr:colOff>
      <xdr:row>39</xdr:row>
      <xdr:rowOff>169545</xdr:rowOff>
    </xdr:to>
    <xdr:cxnSp macro="">
      <xdr:nvCxnSpPr>
        <xdr:cNvPr id="76" name="直線コネクタ 75"/>
        <xdr:cNvCxnSpPr/>
      </xdr:nvCxnSpPr>
      <xdr:spPr>
        <a:xfrm>
          <a:off x="3797300" y="682180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53975</xdr:rowOff>
    </xdr:from>
    <xdr:to>
      <xdr:col>15</xdr:col>
      <xdr:colOff>101600</xdr:colOff>
      <xdr:row>39</xdr:row>
      <xdr:rowOff>155575</xdr:rowOff>
    </xdr:to>
    <xdr:sp macro="" textlink="">
      <xdr:nvSpPr>
        <xdr:cNvPr id="77" name="楕円 76"/>
        <xdr:cNvSpPr/>
      </xdr:nvSpPr>
      <xdr:spPr>
        <a:xfrm>
          <a:off x="2857500" y="67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104775</xdr:rowOff>
    </xdr:from>
    <xdr:to>
      <xdr:col>19</xdr:col>
      <xdr:colOff>177800</xdr:colOff>
      <xdr:row>39</xdr:row>
      <xdr:rowOff>135255</xdr:rowOff>
    </xdr:to>
    <xdr:cxnSp macro="">
      <xdr:nvCxnSpPr>
        <xdr:cNvPr id="78" name="直線コネクタ 77"/>
        <xdr:cNvCxnSpPr/>
      </xdr:nvCxnSpPr>
      <xdr:spPr>
        <a:xfrm>
          <a:off x="2908300" y="67913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61595</xdr:rowOff>
    </xdr:from>
    <xdr:to>
      <xdr:col>10</xdr:col>
      <xdr:colOff>165100</xdr:colOff>
      <xdr:row>39</xdr:row>
      <xdr:rowOff>163195</xdr:rowOff>
    </xdr:to>
    <xdr:sp macro="" textlink="">
      <xdr:nvSpPr>
        <xdr:cNvPr id="79" name="楕円 78"/>
        <xdr:cNvSpPr/>
      </xdr:nvSpPr>
      <xdr:spPr>
        <a:xfrm>
          <a:off x="1968500" y="674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104775</xdr:rowOff>
    </xdr:from>
    <xdr:to>
      <xdr:col>15</xdr:col>
      <xdr:colOff>50800</xdr:colOff>
      <xdr:row>39</xdr:row>
      <xdr:rowOff>112395</xdr:rowOff>
    </xdr:to>
    <xdr:cxnSp macro="">
      <xdr:nvCxnSpPr>
        <xdr:cNvPr id="80" name="直線コネクタ 79"/>
        <xdr:cNvCxnSpPr/>
      </xdr:nvCxnSpPr>
      <xdr:spPr>
        <a:xfrm flipV="1">
          <a:off x="2019300" y="679132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126365</xdr:rowOff>
    </xdr:from>
    <xdr:to>
      <xdr:col>6</xdr:col>
      <xdr:colOff>38100</xdr:colOff>
      <xdr:row>39</xdr:row>
      <xdr:rowOff>56515</xdr:rowOff>
    </xdr:to>
    <xdr:sp macro="" textlink="">
      <xdr:nvSpPr>
        <xdr:cNvPr id="81" name="楕円 80"/>
        <xdr:cNvSpPr/>
      </xdr:nvSpPr>
      <xdr:spPr>
        <a:xfrm>
          <a:off x="10795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5715</xdr:rowOff>
    </xdr:from>
    <xdr:to>
      <xdr:col>10</xdr:col>
      <xdr:colOff>114300</xdr:colOff>
      <xdr:row>39</xdr:row>
      <xdr:rowOff>112395</xdr:rowOff>
    </xdr:to>
    <xdr:cxnSp macro="">
      <xdr:nvCxnSpPr>
        <xdr:cNvPr id="82" name="直線コネクタ 81"/>
        <xdr:cNvCxnSpPr/>
      </xdr:nvCxnSpPr>
      <xdr:spPr>
        <a:xfrm>
          <a:off x="1130300" y="6692265"/>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4" name="n_2aveValue【道路】&#10;有形固定資産減価償却率"/>
        <xdr:cNvSpPr txBox="1"/>
      </xdr:nvSpPr>
      <xdr:spPr>
        <a:xfrm>
          <a:off x="2705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5" name="n_3aveValue【道路】&#10;有形固定資産減価償却率"/>
        <xdr:cNvSpPr txBox="1"/>
      </xdr:nvSpPr>
      <xdr:spPr>
        <a:xfrm>
          <a:off x="1816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126382</xdr:rowOff>
    </xdr:from>
    <xdr:ext cx="405111" cy="259045"/>
    <xdr:sp macro="" textlink="">
      <xdr:nvSpPr>
        <xdr:cNvPr id="86" name="n_4aveValue【道路】&#10;有形固定資産減価償却率"/>
        <xdr:cNvSpPr txBox="1"/>
      </xdr:nvSpPr>
      <xdr:spPr>
        <a:xfrm>
          <a:off x="9277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5732</xdr:rowOff>
    </xdr:from>
    <xdr:ext cx="405111" cy="259045"/>
    <xdr:sp macro="" textlink="">
      <xdr:nvSpPr>
        <xdr:cNvPr id="87" name="n_1mainValue【道路】&#10;有形固定資産減価償却率"/>
        <xdr:cNvSpPr txBox="1"/>
      </xdr:nvSpPr>
      <xdr:spPr>
        <a:xfrm>
          <a:off x="3582044" y="686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146702</xdr:rowOff>
    </xdr:from>
    <xdr:ext cx="405111" cy="259045"/>
    <xdr:sp macro="" textlink="">
      <xdr:nvSpPr>
        <xdr:cNvPr id="88" name="n_2mainValue【道路】&#10;有形固定資産減価償却率"/>
        <xdr:cNvSpPr txBox="1"/>
      </xdr:nvSpPr>
      <xdr:spPr>
        <a:xfrm>
          <a:off x="2705744" y="683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154322</xdr:rowOff>
    </xdr:from>
    <xdr:ext cx="405111" cy="259045"/>
    <xdr:sp macro="" textlink="">
      <xdr:nvSpPr>
        <xdr:cNvPr id="89" name="n_3mainValue【道路】&#10;有形固定資産減価償却率"/>
        <xdr:cNvSpPr txBox="1"/>
      </xdr:nvSpPr>
      <xdr:spPr>
        <a:xfrm>
          <a:off x="1816744" y="684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47642</xdr:rowOff>
    </xdr:from>
    <xdr:ext cx="405111" cy="259045"/>
    <xdr:sp macro="" textlink="">
      <xdr:nvSpPr>
        <xdr:cNvPr id="90" name="n_4mainValue【道路】&#10;有形固定資産減価償却率"/>
        <xdr:cNvSpPr txBox="1"/>
      </xdr:nvSpPr>
      <xdr:spPr>
        <a:xfrm>
          <a:off x="927744" y="673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xdr:cNvSpPr txBox="1"/>
      </xdr:nvSpPr>
      <xdr:spPr>
        <a:xfrm>
          <a:off x="10515600" y="6723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104300</xdr:rowOff>
    </xdr:from>
    <xdr:to>
      <xdr:col>55</xdr:col>
      <xdr:colOff>50800</xdr:colOff>
      <xdr:row>41</xdr:row>
      <xdr:rowOff>34450</xdr:rowOff>
    </xdr:to>
    <xdr:sp macro="" textlink="">
      <xdr:nvSpPr>
        <xdr:cNvPr id="132" name="楕円 131"/>
        <xdr:cNvSpPr/>
      </xdr:nvSpPr>
      <xdr:spPr>
        <a:xfrm>
          <a:off x="10426700" y="69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82727</xdr:rowOff>
    </xdr:from>
    <xdr:ext cx="534377" cy="259045"/>
    <xdr:sp macro="" textlink="">
      <xdr:nvSpPr>
        <xdr:cNvPr id="133" name="【道路】&#10;一人当たり延長該当値テキスト"/>
        <xdr:cNvSpPr txBox="1"/>
      </xdr:nvSpPr>
      <xdr:spPr>
        <a:xfrm>
          <a:off x="10515600" y="6940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113760</xdr:rowOff>
    </xdr:from>
    <xdr:to>
      <xdr:col>50</xdr:col>
      <xdr:colOff>165100</xdr:colOff>
      <xdr:row>41</xdr:row>
      <xdr:rowOff>43910</xdr:rowOff>
    </xdr:to>
    <xdr:sp macro="" textlink="">
      <xdr:nvSpPr>
        <xdr:cNvPr id="134" name="楕円 133"/>
        <xdr:cNvSpPr/>
      </xdr:nvSpPr>
      <xdr:spPr>
        <a:xfrm>
          <a:off x="9588500" y="697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155100</xdr:rowOff>
    </xdr:from>
    <xdr:to>
      <xdr:col>55</xdr:col>
      <xdr:colOff>0</xdr:colOff>
      <xdr:row>40</xdr:row>
      <xdr:rowOff>164560</xdr:rowOff>
    </xdr:to>
    <xdr:cxnSp macro="">
      <xdr:nvCxnSpPr>
        <xdr:cNvPr id="135" name="直線コネクタ 134"/>
        <xdr:cNvCxnSpPr/>
      </xdr:nvCxnSpPr>
      <xdr:spPr>
        <a:xfrm flipV="1">
          <a:off x="9639300" y="7013100"/>
          <a:ext cx="838200" cy="9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119627</xdr:rowOff>
    </xdr:from>
    <xdr:to>
      <xdr:col>46</xdr:col>
      <xdr:colOff>38100</xdr:colOff>
      <xdr:row>41</xdr:row>
      <xdr:rowOff>49777</xdr:rowOff>
    </xdr:to>
    <xdr:sp macro="" textlink="">
      <xdr:nvSpPr>
        <xdr:cNvPr id="136" name="楕円 135"/>
        <xdr:cNvSpPr/>
      </xdr:nvSpPr>
      <xdr:spPr>
        <a:xfrm>
          <a:off x="8699500" y="697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164560</xdr:rowOff>
    </xdr:from>
    <xdr:to>
      <xdr:col>50</xdr:col>
      <xdr:colOff>114300</xdr:colOff>
      <xdr:row>40</xdr:row>
      <xdr:rowOff>170427</xdr:rowOff>
    </xdr:to>
    <xdr:cxnSp macro="">
      <xdr:nvCxnSpPr>
        <xdr:cNvPr id="137" name="直線コネクタ 136"/>
        <xdr:cNvCxnSpPr/>
      </xdr:nvCxnSpPr>
      <xdr:spPr>
        <a:xfrm flipV="1">
          <a:off x="8750300" y="7022560"/>
          <a:ext cx="889000" cy="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125483</xdr:rowOff>
    </xdr:from>
    <xdr:to>
      <xdr:col>41</xdr:col>
      <xdr:colOff>101600</xdr:colOff>
      <xdr:row>41</xdr:row>
      <xdr:rowOff>55633</xdr:rowOff>
    </xdr:to>
    <xdr:sp macro="" textlink="">
      <xdr:nvSpPr>
        <xdr:cNvPr id="138" name="楕円 137"/>
        <xdr:cNvSpPr/>
      </xdr:nvSpPr>
      <xdr:spPr>
        <a:xfrm>
          <a:off x="7810500" y="698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170427</xdr:rowOff>
    </xdr:from>
    <xdr:to>
      <xdr:col>45</xdr:col>
      <xdr:colOff>177800</xdr:colOff>
      <xdr:row>41</xdr:row>
      <xdr:rowOff>4833</xdr:rowOff>
    </xdr:to>
    <xdr:cxnSp macro="">
      <xdr:nvCxnSpPr>
        <xdr:cNvPr id="139" name="直線コネクタ 138"/>
        <xdr:cNvCxnSpPr/>
      </xdr:nvCxnSpPr>
      <xdr:spPr>
        <a:xfrm flipV="1">
          <a:off x="7861300" y="7028427"/>
          <a:ext cx="889000" cy="5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131601</xdr:rowOff>
    </xdr:from>
    <xdr:to>
      <xdr:col>36</xdr:col>
      <xdr:colOff>165100</xdr:colOff>
      <xdr:row>41</xdr:row>
      <xdr:rowOff>61751</xdr:rowOff>
    </xdr:to>
    <xdr:sp macro="" textlink="">
      <xdr:nvSpPr>
        <xdr:cNvPr id="140" name="楕円 139"/>
        <xdr:cNvSpPr/>
      </xdr:nvSpPr>
      <xdr:spPr>
        <a:xfrm>
          <a:off x="6921500" y="698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4833</xdr:rowOff>
    </xdr:from>
    <xdr:to>
      <xdr:col>41</xdr:col>
      <xdr:colOff>50800</xdr:colOff>
      <xdr:row>41</xdr:row>
      <xdr:rowOff>10951</xdr:rowOff>
    </xdr:to>
    <xdr:cxnSp macro="">
      <xdr:nvCxnSpPr>
        <xdr:cNvPr id="141" name="直線コネクタ 140"/>
        <xdr:cNvCxnSpPr/>
      </xdr:nvCxnSpPr>
      <xdr:spPr>
        <a:xfrm flipV="1">
          <a:off x="6972300" y="7034283"/>
          <a:ext cx="889000" cy="6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xdr:cNvSpPr txBox="1"/>
      </xdr:nvSpPr>
      <xdr:spPr>
        <a:xfrm>
          <a:off x="9359411" y="665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xdr:cNvSpPr txBox="1"/>
      </xdr:nvSpPr>
      <xdr:spPr>
        <a:xfrm>
          <a:off x="8483111" y="666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xdr:cNvSpPr txBox="1"/>
      </xdr:nvSpPr>
      <xdr:spPr>
        <a:xfrm>
          <a:off x="7594111" y="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xdr:cNvSpPr txBox="1"/>
      </xdr:nvSpPr>
      <xdr:spPr>
        <a:xfrm>
          <a:off x="6705111" y="668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35037</xdr:rowOff>
    </xdr:from>
    <xdr:ext cx="534377" cy="259045"/>
    <xdr:sp macro="" textlink="">
      <xdr:nvSpPr>
        <xdr:cNvPr id="146" name="n_1mainValue【道路】&#10;一人当たり延長"/>
        <xdr:cNvSpPr txBox="1"/>
      </xdr:nvSpPr>
      <xdr:spPr>
        <a:xfrm>
          <a:off x="9359411" y="7064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40904</xdr:rowOff>
    </xdr:from>
    <xdr:ext cx="534377" cy="259045"/>
    <xdr:sp macro="" textlink="">
      <xdr:nvSpPr>
        <xdr:cNvPr id="147" name="n_2mainValue【道路】&#10;一人当たり延長"/>
        <xdr:cNvSpPr txBox="1"/>
      </xdr:nvSpPr>
      <xdr:spPr>
        <a:xfrm>
          <a:off x="8483111" y="707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46760</xdr:rowOff>
    </xdr:from>
    <xdr:ext cx="534377" cy="259045"/>
    <xdr:sp macro="" textlink="">
      <xdr:nvSpPr>
        <xdr:cNvPr id="148" name="n_3mainValue【道路】&#10;一人当たり延長"/>
        <xdr:cNvSpPr txBox="1"/>
      </xdr:nvSpPr>
      <xdr:spPr>
        <a:xfrm>
          <a:off x="7594111" y="707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52878</xdr:rowOff>
    </xdr:from>
    <xdr:ext cx="534377" cy="259045"/>
    <xdr:sp macro="" textlink="">
      <xdr:nvSpPr>
        <xdr:cNvPr id="149" name="n_4mainValue【道路】&#10;一人当たり延長"/>
        <xdr:cNvSpPr txBox="1"/>
      </xdr:nvSpPr>
      <xdr:spPr>
        <a:xfrm>
          <a:off x="6705111" y="708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xdr:cNvSpPr txBox="1"/>
      </xdr:nvSpPr>
      <xdr:spPr>
        <a:xfrm>
          <a:off x="4673600" y="10529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76563</xdr:rowOff>
    </xdr:from>
    <xdr:to>
      <xdr:col>24</xdr:col>
      <xdr:colOff>114300</xdr:colOff>
      <xdr:row>60</xdr:row>
      <xdr:rowOff>6713</xdr:rowOff>
    </xdr:to>
    <xdr:sp macro="" textlink="">
      <xdr:nvSpPr>
        <xdr:cNvPr id="191" name="楕円 190"/>
        <xdr:cNvSpPr/>
      </xdr:nvSpPr>
      <xdr:spPr>
        <a:xfrm>
          <a:off x="4584700" y="1019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99440</xdr:rowOff>
    </xdr:from>
    <xdr:ext cx="405111" cy="259045"/>
    <xdr:sp macro="" textlink="">
      <xdr:nvSpPr>
        <xdr:cNvPr id="192" name="【橋りょう・トンネル】&#10;有形固定資産減価償却率該当値テキスト"/>
        <xdr:cNvSpPr txBox="1"/>
      </xdr:nvSpPr>
      <xdr:spPr>
        <a:xfrm>
          <a:off x="4673600" y="10043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79828</xdr:rowOff>
    </xdr:from>
    <xdr:to>
      <xdr:col>20</xdr:col>
      <xdr:colOff>38100</xdr:colOff>
      <xdr:row>60</xdr:row>
      <xdr:rowOff>9978</xdr:rowOff>
    </xdr:to>
    <xdr:sp macro="" textlink="">
      <xdr:nvSpPr>
        <xdr:cNvPr id="193" name="楕円 192"/>
        <xdr:cNvSpPr/>
      </xdr:nvSpPr>
      <xdr:spPr>
        <a:xfrm>
          <a:off x="3746500" y="1019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127363</xdr:rowOff>
    </xdr:from>
    <xdr:to>
      <xdr:col>24</xdr:col>
      <xdr:colOff>63500</xdr:colOff>
      <xdr:row>59</xdr:row>
      <xdr:rowOff>130628</xdr:rowOff>
    </xdr:to>
    <xdr:cxnSp macro="">
      <xdr:nvCxnSpPr>
        <xdr:cNvPr id="194" name="直線コネクタ 193"/>
        <xdr:cNvCxnSpPr/>
      </xdr:nvCxnSpPr>
      <xdr:spPr>
        <a:xfrm flipV="1">
          <a:off x="3797300" y="1024291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136978</xdr:rowOff>
    </xdr:from>
    <xdr:to>
      <xdr:col>15</xdr:col>
      <xdr:colOff>101600</xdr:colOff>
      <xdr:row>60</xdr:row>
      <xdr:rowOff>67128</xdr:rowOff>
    </xdr:to>
    <xdr:sp macro="" textlink="">
      <xdr:nvSpPr>
        <xdr:cNvPr id="195" name="楕円 194"/>
        <xdr:cNvSpPr/>
      </xdr:nvSpPr>
      <xdr:spPr>
        <a:xfrm>
          <a:off x="2857500" y="1025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130628</xdr:rowOff>
    </xdr:from>
    <xdr:to>
      <xdr:col>19</xdr:col>
      <xdr:colOff>177800</xdr:colOff>
      <xdr:row>60</xdr:row>
      <xdr:rowOff>16328</xdr:rowOff>
    </xdr:to>
    <xdr:cxnSp macro="">
      <xdr:nvCxnSpPr>
        <xdr:cNvPr id="196" name="直線コネクタ 195"/>
        <xdr:cNvCxnSpPr/>
      </xdr:nvCxnSpPr>
      <xdr:spPr>
        <a:xfrm flipV="1">
          <a:off x="2908300" y="1024617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122283</xdr:rowOff>
    </xdr:from>
    <xdr:to>
      <xdr:col>10</xdr:col>
      <xdr:colOff>165100</xdr:colOff>
      <xdr:row>61</xdr:row>
      <xdr:rowOff>52433</xdr:rowOff>
    </xdr:to>
    <xdr:sp macro="" textlink="">
      <xdr:nvSpPr>
        <xdr:cNvPr id="197" name="楕円 196"/>
        <xdr:cNvSpPr/>
      </xdr:nvSpPr>
      <xdr:spPr>
        <a:xfrm>
          <a:off x="19685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16328</xdr:rowOff>
    </xdr:from>
    <xdr:to>
      <xdr:col>15</xdr:col>
      <xdr:colOff>50800</xdr:colOff>
      <xdr:row>61</xdr:row>
      <xdr:rowOff>1633</xdr:rowOff>
    </xdr:to>
    <xdr:cxnSp macro="">
      <xdr:nvCxnSpPr>
        <xdr:cNvPr id="198" name="直線コネクタ 197"/>
        <xdr:cNvCxnSpPr/>
      </xdr:nvCxnSpPr>
      <xdr:spPr>
        <a:xfrm flipV="1">
          <a:off x="2019300" y="10303328"/>
          <a:ext cx="889000" cy="15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156573</xdr:rowOff>
    </xdr:from>
    <xdr:to>
      <xdr:col>6</xdr:col>
      <xdr:colOff>38100</xdr:colOff>
      <xdr:row>61</xdr:row>
      <xdr:rowOff>86723</xdr:rowOff>
    </xdr:to>
    <xdr:sp macro="" textlink="">
      <xdr:nvSpPr>
        <xdr:cNvPr id="199" name="楕円 198"/>
        <xdr:cNvSpPr/>
      </xdr:nvSpPr>
      <xdr:spPr>
        <a:xfrm>
          <a:off x="1079500" y="104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1633</xdr:rowOff>
    </xdr:from>
    <xdr:to>
      <xdr:col>10</xdr:col>
      <xdr:colOff>114300</xdr:colOff>
      <xdr:row>61</xdr:row>
      <xdr:rowOff>35923</xdr:rowOff>
    </xdr:to>
    <xdr:cxnSp macro="">
      <xdr:nvCxnSpPr>
        <xdr:cNvPr id="200" name="直線コネクタ 199"/>
        <xdr:cNvCxnSpPr/>
      </xdr:nvCxnSpPr>
      <xdr:spPr>
        <a:xfrm flipV="1">
          <a:off x="1130300" y="1046008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xdr:cNvSpPr txBox="1"/>
      </xdr:nvSpPr>
      <xdr:spPr>
        <a:xfrm>
          <a:off x="35820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xdr:cNvSpPr txBox="1"/>
      </xdr:nvSpPr>
      <xdr:spPr>
        <a:xfrm>
          <a:off x="2705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xdr:cNvSpPr txBox="1"/>
      </xdr:nvSpPr>
      <xdr:spPr>
        <a:xfrm>
          <a:off x="1816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xdr:cNvSpPr txBox="1"/>
      </xdr:nvSpPr>
      <xdr:spPr>
        <a:xfrm>
          <a:off x="927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26505</xdr:rowOff>
    </xdr:from>
    <xdr:ext cx="405111" cy="259045"/>
    <xdr:sp macro="" textlink="">
      <xdr:nvSpPr>
        <xdr:cNvPr id="205" name="n_1mainValue【橋りょう・トンネル】&#10;有形固定資産減価償却率"/>
        <xdr:cNvSpPr txBox="1"/>
      </xdr:nvSpPr>
      <xdr:spPr>
        <a:xfrm>
          <a:off x="3582044" y="997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83655</xdr:rowOff>
    </xdr:from>
    <xdr:ext cx="405111" cy="259045"/>
    <xdr:sp macro="" textlink="">
      <xdr:nvSpPr>
        <xdr:cNvPr id="206" name="n_2mainValue【橋りょう・トンネル】&#10;有形固定資産減価償却率"/>
        <xdr:cNvSpPr txBox="1"/>
      </xdr:nvSpPr>
      <xdr:spPr>
        <a:xfrm>
          <a:off x="27057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68960</xdr:rowOff>
    </xdr:from>
    <xdr:ext cx="405111" cy="259045"/>
    <xdr:sp macro="" textlink="">
      <xdr:nvSpPr>
        <xdr:cNvPr id="207" name="n_3mainValue【橋りょう・トンネル】&#10;有形固定資産減価償却率"/>
        <xdr:cNvSpPr txBox="1"/>
      </xdr:nvSpPr>
      <xdr:spPr>
        <a:xfrm>
          <a:off x="1816744" y="1018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103250</xdr:rowOff>
    </xdr:from>
    <xdr:ext cx="405111" cy="259045"/>
    <xdr:sp macro="" textlink="">
      <xdr:nvSpPr>
        <xdr:cNvPr id="208" name="n_4mainValue【橋りょう・トンネル】&#10;有形固定資産減価償却率"/>
        <xdr:cNvSpPr txBox="1"/>
      </xdr:nvSpPr>
      <xdr:spPr>
        <a:xfrm>
          <a:off x="9277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xdr:cNvSpPr txBox="1"/>
      </xdr:nvSpPr>
      <xdr:spPr>
        <a:xfrm>
          <a:off x="10515600" y="1063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138467</xdr:rowOff>
    </xdr:from>
    <xdr:to>
      <xdr:col>55</xdr:col>
      <xdr:colOff>50800</xdr:colOff>
      <xdr:row>64</xdr:row>
      <xdr:rowOff>68617</xdr:rowOff>
    </xdr:to>
    <xdr:sp macro="" textlink="">
      <xdr:nvSpPr>
        <xdr:cNvPr id="248" name="楕円 247"/>
        <xdr:cNvSpPr/>
      </xdr:nvSpPr>
      <xdr:spPr>
        <a:xfrm>
          <a:off x="10426700" y="1093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53394</xdr:rowOff>
    </xdr:from>
    <xdr:ext cx="599010" cy="259045"/>
    <xdr:sp macro="" textlink="">
      <xdr:nvSpPr>
        <xdr:cNvPr id="249" name="【橋りょう・トンネル】&#10;一人当たり有形固定資産（償却資産）額該当値テキスト"/>
        <xdr:cNvSpPr txBox="1"/>
      </xdr:nvSpPr>
      <xdr:spPr>
        <a:xfrm>
          <a:off x="10515600" y="10854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142687</xdr:rowOff>
    </xdr:from>
    <xdr:to>
      <xdr:col>50</xdr:col>
      <xdr:colOff>165100</xdr:colOff>
      <xdr:row>64</xdr:row>
      <xdr:rowOff>72837</xdr:rowOff>
    </xdr:to>
    <xdr:sp macro="" textlink="">
      <xdr:nvSpPr>
        <xdr:cNvPr id="250" name="楕円 249"/>
        <xdr:cNvSpPr/>
      </xdr:nvSpPr>
      <xdr:spPr>
        <a:xfrm>
          <a:off x="9588500" y="1094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17817</xdr:rowOff>
    </xdr:from>
    <xdr:to>
      <xdr:col>55</xdr:col>
      <xdr:colOff>0</xdr:colOff>
      <xdr:row>64</xdr:row>
      <xdr:rowOff>22037</xdr:rowOff>
    </xdr:to>
    <xdr:cxnSp macro="">
      <xdr:nvCxnSpPr>
        <xdr:cNvPr id="251" name="直線コネクタ 250"/>
        <xdr:cNvCxnSpPr/>
      </xdr:nvCxnSpPr>
      <xdr:spPr>
        <a:xfrm flipV="1">
          <a:off x="9639300" y="10990617"/>
          <a:ext cx="838200" cy="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149154</xdr:rowOff>
    </xdr:from>
    <xdr:to>
      <xdr:col>46</xdr:col>
      <xdr:colOff>38100</xdr:colOff>
      <xdr:row>64</xdr:row>
      <xdr:rowOff>79304</xdr:rowOff>
    </xdr:to>
    <xdr:sp macro="" textlink="">
      <xdr:nvSpPr>
        <xdr:cNvPr id="252" name="楕円 251"/>
        <xdr:cNvSpPr/>
      </xdr:nvSpPr>
      <xdr:spPr>
        <a:xfrm>
          <a:off x="8699500" y="1095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22037</xdr:rowOff>
    </xdr:from>
    <xdr:to>
      <xdr:col>50</xdr:col>
      <xdr:colOff>114300</xdr:colOff>
      <xdr:row>64</xdr:row>
      <xdr:rowOff>28504</xdr:rowOff>
    </xdr:to>
    <xdr:cxnSp macro="">
      <xdr:nvCxnSpPr>
        <xdr:cNvPr id="253" name="直線コネクタ 252"/>
        <xdr:cNvCxnSpPr/>
      </xdr:nvCxnSpPr>
      <xdr:spPr>
        <a:xfrm flipV="1">
          <a:off x="8750300" y="10994837"/>
          <a:ext cx="889000" cy="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157535</xdr:rowOff>
    </xdr:from>
    <xdr:to>
      <xdr:col>41</xdr:col>
      <xdr:colOff>101600</xdr:colOff>
      <xdr:row>64</xdr:row>
      <xdr:rowOff>87685</xdr:rowOff>
    </xdr:to>
    <xdr:sp macro="" textlink="">
      <xdr:nvSpPr>
        <xdr:cNvPr id="254" name="楕円 253"/>
        <xdr:cNvSpPr/>
      </xdr:nvSpPr>
      <xdr:spPr>
        <a:xfrm>
          <a:off x="7810500" y="1095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28504</xdr:rowOff>
    </xdr:from>
    <xdr:to>
      <xdr:col>45</xdr:col>
      <xdr:colOff>177800</xdr:colOff>
      <xdr:row>64</xdr:row>
      <xdr:rowOff>36885</xdr:rowOff>
    </xdr:to>
    <xdr:cxnSp macro="">
      <xdr:nvCxnSpPr>
        <xdr:cNvPr id="255" name="直線コネクタ 254"/>
        <xdr:cNvCxnSpPr/>
      </xdr:nvCxnSpPr>
      <xdr:spPr>
        <a:xfrm flipV="1">
          <a:off x="7861300" y="11001304"/>
          <a:ext cx="889000" cy="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163093</xdr:rowOff>
    </xdr:from>
    <xdr:to>
      <xdr:col>36</xdr:col>
      <xdr:colOff>165100</xdr:colOff>
      <xdr:row>64</xdr:row>
      <xdr:rowOff>93243</xdr:rowOff>
    </xdr:to>
    <xdr:sp macro="" textlink="">
      <xdr:nvSpPr>
        <xdr:cNvPr id="256" name="楕円 255"/>
        <xdr:cNvSpPr/>
      </xdr:nvSpPr>
      <xdr:spPr>
        <a:xfrm>
          <a:off x="6921500" y="109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36885</xdr:rowOff>
    </xdr:from>
    <xdr:to>
      <xdr:col>41</xdr:col>
      <xdr:colOff>50800</xdr:colOff>
      <xdr:row>64</xdr:row>
      <xdr:rowOff>42443</xdr:rowOff>
    </xdr:to>
    <xdr:cxnSp macro="">
      <xdr:nvCxnSpPr>
        <xdr:cNvPr id="257" name="直線コネクタ 256"/>
        <xdr:cNvCxnSpPr/>
      </xdr:nvCxnSpPr>
      <xdr:spPr>
        <a:xfrm flipV="1">
          <a:off x="6972300" y="11009685"/>
          <a:ext cx="889000" cy="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xdr:cNvSpPr txBox="1"/>
      </xdr:nvSpPr>
      <xdr:spPr>
        <a:xfrm>
          <a:off x="9327095" y="1056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xdr:cNvSpPr txBox="1"/>
      </xdr:nvSpPr>
      <xdr:spPr>
        <a:xfrm>
          <a:off x="84507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xdr:cNvSpPr txBox="1"/>
      </xdr:nvSpPr>
      <xdr:spPr>
        <a:xfrm>
          <a:off x="7561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xdr:cNvSpPr txBox="1"/>
      </xdr:nvSpPr>
      <xdr:spPr>
        <a:xfrm>
          <a:off x="6672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63964</xdr:rowOff>
    </xdr:from>
    <xdr:ext cx="599010" cy="259045"/>
    <xdr:sp macro="" textlink="">
      <xdr:nvSpPr>
        <xdr:cNvPr id="262" name="n_1mainValue【橋りょう・トンネル】&#10;一人当たり有形固定資産（償却資産）額"/>
        <xdr:cNvSpPr txBox="1"/>
      </xdr:nvSpPr>
      <xdr:spPr>
        <a:xfrm>
          <a:off x="9327095" y="11036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70431</xdr:rowOff>
    </xdr:from>
    <xdr:ext cx="599010" cy="259045"/>
    <xdr:sp macro="" textlink="">
      <xdr:nvSpPr>
        <xdr:cNvPr id="263" name="n_2mainValue【橋りょう・トンネル】&#10;一人当たり有形固定資産（償却資産）額"/>
        <xdr:cNvSpPr txBox="1"/>
      </xdr:nvSpPr>
      <xdr:spPr>
        <a:xfrm>
          <a:off x="8450795" y="11043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78812</xdr:rowOff>
    </xdr:from>
    <xdr:ext cx="599010" cy="259045"/>
    <xdr:sp macro="" textlink="">
      <xdr:nvSpPr>
        <xdr:cNvPr id="264" name="n_3mainValue【橋りょう・トンネル】&#10;一人当たり有形固定資産（償却資産）額"/>
        <xdr:cNvSpPr txBox="1"/>
      </xdr:nvSpPr>
      <xdr:spPr>
        <a:xfrm>
          <a:off x="7561795" y="11051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84370</xdr:rowOff>
    </xdr:from>
    <xdr:ext cx="534377" cy="259045"/>
    <xdr:sp macro="" textlink="">
      <xdr:nvSpPr>
        <xdr:cNvPr id="265" name="n_4mainValue【橋りょう・トンネル】&#10;一人当たり有形固定資産（償却資産）額"/>
        <xdr:cNvSpPr txBox="1"/>
      </xdr:nvSpPr>
      <xdr:spPr>
        <a:xfrm>
          <a:off x="6705111" y="1105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168291</xdr:rowOff>
    </xdr:from>
    <xdr:ext cx="405111" cy="259045"/>
    <xdr:sp macro="" textlink="">
      <xdr:nvSpPr>
        <xdr:cNvPr id="295" name="【公営住宅】&#10;有形固定資産減価償却率平均値テキスト"/>
        <xdr:cNvSpPr txBox="1"/>
      </xdr:nvSpPr>
      <xdr:spPr>
        <a:xfrm>
          <a:off x="4673600" y="14055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15875</xdr:rowOff>
    </xdr:from>
    <xdr:to>
      <xdr:col>24</xdr:col>
      <xdr:colOff>114300</xdr:colOff>
      <xdr:row>83</xdr:row>
      <xdr:rowOff>117475</xdr:rowOff>
    </xdr:to>
    <xdr:sp macro="" textlink="">
      <xdr:nvSpPr>
        <xdr:cNvPr id="306" name="楕円 305"/>
        <xdr:cNvSpPr/>
      </xdr:nvSpPr>
      <xdr:spPr>
        <a:xfrm>
          <a:off x="45847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165752</xdr:rowOff>
    </xdr:from>
    <xdr:ext cx="405111" cy="259045"/>
    <xdr:sp macro="" textlink="">
      <xdr:nvSpPr>
        <xdr:cNvPr id="307" name="【公営住宅】&#10;有形固定資産減価償却率該当値テキスト"/>
        <xdr:cNvSpPr txBox="1"/>
      </xdr:nvSpPr>
      <xdr:spPr>
        <a:xfrm>
          <a:off x="4673600"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149225</xdr:rowOff>
    </xdr:from>
    <xdr:to>
      <xdr:col>20</xdr:col>
      <xdr:colOff>38100</xdr:colOff>
      <xdr:row>83</xdr:row>
      <xdr:rowOff>79375</xdr:rowOff>
    </xdr:to>
    <xdr:sp macro="" textlink="">
      <xdr:nvSpPr>
        <xdr:cNvPr id="308" name="楕円 307"/>
        <xdr:cNvSpPr/>
      </xdr:nvSpPr>
      <xdr:spPr>
        <a:xfrm>
          <a:off x="3746500" y="1420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28575</xdr:rowOff>
    </xdr:from>
    <xdr:to>
      <xdr:col>24</xdr:col>
      <xdr:colOff>63500</xdr:colOff>
      <xdr:row>83</xdr:row>
      <xdr:rowOff>66675</xdr:rowOff>
    </xdr:to>
    <xdr:cxnSp macro="">
      <xdr:nvCxnSpPr>
        <xdr:cNvPr id="309" name="直線コネクタ 308"/>
        <xdr:cNvCxnSpPr/>
      </xdr:nvCxnSpPr>
      <xdr:spPr>
        <a:xfrm>
          <a:off x="3797300" y="1425892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128270</xdr:rowOff>
    </xdr:from>
    <xdr:to>
      <xdr:col>15</xdr:col>
      <xdr:colOff>101600</xdr:colOff>
      <xdr:row>83</xdr:row>
      <xdr:rowOff>58420</xdr:rowOff>
    </xdr:to>
    <xdr:sp macro="" textlink="">
      <xdr:nvSpPr>
        <xdr:cNvPr id="310" name="楕円 309"/>
        <xdr:cNvSpPr/>
      </xdr:nvSpPr>
      <xdr:spPr>
        <a:xfrm>
          <a:off x="2857500" y="1418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7620</xdr:rowOff>
    </xdr:from>
    <xdr:to>
      <xdr:col>19</xdr:col>
      <xdr:colOff>177800</xdr:colOff>
      <xdr:row>83</xdr:row>
      <xdr:rowOff>28575</xdr:rowOff>
    </xdr:to>
    <xdr:cxnSp macro="">
      <xdr:nvCxnSpPr>
        <xdr:cNvPr id="311" name="直線コネクタ 310"/>
        <xdr:cNvCxnSpPr/>
      </xdr:nvCxnSpPr>
      <xdr:spPr>
        <a:xfrm>
          <a:off x="2908300" y="142379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52070</xdr:rowOff>
    </xdr:from>
    <xdr:to>
      <xdr:col>10</xdr:col>
      <xdr:colOff>165100</xdr:colOff>
      <xdr:row>82</xdr:row>
      <xdr:rowOff>153670</xdr:rowOff>
    </xdr:to>
    <xdr:sp macro="" textlink="">
      <xdr:nvSpPr>
        <xdr:cNvPr id="312" name="楕円 311"/>
        <xdr:cNvSpPr/>
      </xdr:nvSpPr>
      <xdr:spPr>
        <a:xfrm>
          <a:off x="1968500" y="141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102870</xdr:rowOff>
    </xdr:from>
    <xdr:to>
      <xdr:col>15</xdr:col>
      <xdr:colOff>50800</xdr:colOff>
      <xdr:row>83</xdr:row>
      <xdr:rowOff>7620</xdr:rowOff>
    </xdr:to>
    <xdr:cxnSp macro="">
      <xdr:nvCxnSpPr>
        <xdr:cNvPr id="313" name="直線コネクタ 312"/>
        <xdr:cNvCxnSpPr/>
      </xdr:nvCxnSpPr>
      <xdr:spPr>
        <a:xfrm>
          <a:off x="2019300" y="1416177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78739</xdr:rowOff>
    </xdr:from>
    <xdr:to>
      <xdr:col>6</xdr:col>
      <xdr:colOff>38100</xdr:colOff>
      <xdr:row>83</xdr:row>
      <xdr:rowOff>8889</xdr:rowOff>
    </xdr:to>
    <xdr:sp macro="" textlink="">
      <xdr:nvSpPr>
        <xdr:cNvPr id="314" name="楕円 313"/>
        <xdr:cNvSpPr/>
      </xdr:nvSpPr>
      <xdr:spPr>
        <a:xfrm>
          <a:off x="1079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102870</xdr:rowOff>
    </xdr:from>
    <xdr:to>
      <xdr:col>10</xdr:col>
      <xdr:colOff>114300</xdr:colOff>
      <xdr:row>82</xdr:row>
      <xdr:rowOff>129539</xdr:rowOff>
    </xdr:to>
    <xdr:cxnSp macro="">
      <xdr:nvCxnSpPr>
        <xdr:cNvPr id="315" name="直線コネクタ 314"/>
        <xdr:cNvCxnSpPr/>
      </xdr:nvCxnSpPr>
      <xdr:spPr>
        <a:xfrm flipV="1">
          <a:off x="1130300" y="1416177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316" name="n_1aveValue【公営住宅】&#10;有形固定資産減価償却率"/>
        <xdr:cNvSpPr txBox="1"/>
      </xdr:nvSpPr>
      <xdr:spPr>
        <a:xfrm>
          <a:off x="35820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xdr:cNvSpPr txBox="1"/>
      </xdr:nvSpPr>
      <xdr:spPr>
        <a:xfrm>
          <a:off x="2705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24782</xdr:rowOff>
    </xdr:from>
    <xdr:ext cx="405111" cy="259045"/>
    <xdr:sp macro="" textlink="">
      <xdr:nvSpPr>
        <xdr:cNvPr id="318" name="n_3aveValue【公営住宅】&#10;有形固定資産減価償却率"/>
        <xdr:cNvSpPr txBox="1"/>
      </xdr:nvSpPr>
      <xdr:spPr>
        <a:xfrm>
          <a:off x="1816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70502</xdr:rowOff>
    </xdr:from>
    <xdr:ext cx="405111" cy="259045"/>
    <xdr:sp macro="" textlink="">
      <xdr:nvSpPr>
        <xdr:cNvPr id="320" name="n_1mainValue【公営住宅】&#10;有形固定資産減価償却率"/>
        <xdr:cNvSpPr txBox="1"/>
      </xdr:nvSpPr>
      <xdr:spPr>
        <a:xfrm>
          <a:off x="3582044" y="1430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49547</xdr:rowOff>
    </xdr:from>
    <xdr:ext cx="405111" cy="259045"/>
    <xdr:sp macro="" textlink="">
      <xdr:nvSpPr>
        <xdr:cNvPr id="321" name="n_2mainValue【公営住宅】&#10;有形固定資産減価償却率"/>
        <xdr:cNvSpPr txBox="1"/>
      </xdr:nvSpPr>
      <xdr:spPr>
        <a:xfrm>
          <a:off x="2705744" y="1427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170197</xdr:rowOff>
    </xdr:from>
    <xdr:ext cx="405111" cy="259045"/>
    <xdr:sp macro="" textlink="">
      <xdr:nvSpPr>
        <xdr:cNvPr id="322" name="n_3mainValue【公営住宅】&#10;有形固定資産減価償却率"/>
        <xdr:cNvSpPr txBox="1"/>
      </xdr:nvSpPr>
      <xdr:spPr>
        <a:xfrm>
          <a:off x="1816744" y="1388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xdr:rowOff>
    </xdr:from>
    <xdr:ext cx="405111" cy="259045"/>
    <xdr:sp macro="" textlink="">
      <xdr:nvSpPr>
        <xdr:cNvPr id="323" name="n_4mainValue【公営住宅】&#10;有形固定資産減価償却率"/>
        <xdr:cNvSpPr txBox="1"/>
      </xdr:nvSpPr>
      <xdr:spPr>
        <a:xfrm>
          <a:off x="927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2494</xdr:rowOff>
    </xdr:from>
    <xdr:ext cx="469744" cy="259045"/>
    <xdr:sp macro="" textlink="">
      <xdr:nvSpPr>
        <xdr:cNvPr id="352" name="【公営住宅】&#10;一人当たり面積平均値テキスト"/>
        <xdr:cNvSpPr txBox="1"/>
      </xdr:nvSpPr>
      <xdr:spPr>
        <a:xfrm>
          <a:off x="10515600" y="1440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xdr:cNvSpPr/>
      </xdr:nvSpPr>
      <xdr:spPr>
        <a:xfrm>
          <a:off x="6921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16447</xdr:rowOff>
    </xdr:from>
    <xdr:to>
      <xdr:col>55</xdr:col>
      <xdr:colOff>50800</xdr:colOff>
      <xdr:row>82</xdr:row>
      <xdr:rowOff>118047</xdr:rowOff>
    </xdr:to>
    <xdr:sp macro="" textlink="">
      <xdr:nvSpPr>
        <xdr:cNvPr id="363" name="楕円 362"/>
        <xdr:cNvSpPr/>
      </xdr:nvSpPr>
      <xdr:spPr>
        <a:xfrm>
          <a:off x="10426700" y="1407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39324</xdr:rowOff>
    </xdr:from>
    <xdr:ext cx="469744" cy="259045"/>
    <xdr:sp macro="" textlink="">
      <xdr:nvSpPr>
        <xdr:cNvPr id="364" name="【公営住宅】&#10;一人当たり面積該当値テキスト"/>
        <xdr:cNvSpPr txBox="1"/>
      </xdr:nvSpPr>
      <xdr:spPr>
        <a:xfrm>
          <a:off x="10515600" y="13926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39306</xdr:rowOff>
    </xdr:from>
    <xdr:to>
      <xdr:col>50</xdr:col>
      <xdr:colOff>165100</xdr:colOff>
      <xdr:row>82</xdr:row>
      <xdr:rowOff>140906</xdr:rowOff>
    </xdr:to>
    <xdr:sp macro="" textlink="">
      <xdr:nvSpPr>
        <xdr:cNvPr id="365" name="楕円 364"/>
        <xdr:cNvSpPr/>
      </xdr:nvSpPr>
      <xdr:spPr>
        <a:xfrm>
          <a:off x="9588500" y="14098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67247</xdr:rowOff>
    </xdr:from>
    <xdr:to>
      <xdr:col>55</xdr:col>
      <xdr:colOff>0</xdr:colOff>
      <xdr:row>82</xdr:row>
      <xdr:rowOff>90106</xdr:rowOff>
    </xdr:to>
    <xdr:cxnSp macro="">
      <xdr:nvCxnSpPr>
        <xdr:cNvPr id="366" name="直線コネクタ 365"/>
        <xdr:cNvCxnSpPr/>
      </xdr:nvCxnSpPr>
      <xdr:spPr>
        <a:xfrm flipV="1">
          <a:off x="9639300" y="14126147"/>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54547</xdr:rowOff>
    </xdr:from>
    <xdr:to>
      <xdr:col>46</xdr:col>
      <xdr:colOff>38100</xdr:colOff>
      <xdr:row>82</xdr:row>
      <xdr:rowOff>156147</xdr:rowOff>
    </xdr:to>
    <xdr:sp macro="" textlink="">
      <xdr:nvSpPr>
        <xdr:cNvPr id="367" name="楕円 366"/>
        <xdr:cNvSpPr/>
      </xdr:nvSpPr>
      <xdr:spPr>
        <a:xfrm>
          <a:off x="8699500" y="1411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90106</xdr:rowOff>
    </xdr:from>
    <xdr:to>
      <xdr:col>50</xdr:col>
      <xdr:colOff>114300</xdr:colOff>
      <xdr:row>82</xdr:row>
      <xdr:rowOff>105347</xdr:rowOff>
    </xdr:to>
    <xdr:cxnSp macro="">
      <xdr:nvCxnSpPr>
        <xdr:cNvPr id="368" name="直線コネクタ 367"/>
        <xdr:cNvCxnSpPr/>
      </xdr:nvCxnSpPr>
      <xdr:spPr>
        <a:xfrm flipV="1">
          <a:off x="8750300" y="14149006"/>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67311</xdr:rowOff>
    </xdr:from>
    <xdr:to>
      <xdr:col>41</xdr:col>
      <xdr:colOff>101600</xdr:colOff>
      <xdr:row>82</xdr:row>
      <xdr:rowOff>168911</xdr:rowOff>
    </xdr:to>
    <xdr:sp macro="" textlink="">
      <xdr:nvSpPr>
        <xdr:cNvPr id="369" name="楕円 368"/>
        <xdr:cNvSpPr/>
      </xdr:nvSpPr>
      <xdr:spPr>
        <a:xfrm>
          <a:off x="7810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105347</xdr:rowOff>
    </xdr:from>
    <xdr:to>
      <xdr:col>45</xdr:col>
      <xdr:colOff>177800</xdr:colOff>
      <xdr:row>82</xdr:row>
      <xdr:rowOff>118111</xdr:rowOff>
    </xdr:to>
    <xdr:cxnSp macro="">
      <xdr:nvCxnSpPr>
        <xdr:cNvPr id="370" name="直線コネクタ 369"/>
        <xdr:cNvCxnSpPr/>
      </xdr:nvCxnSpPr>
      <xdr:spPr>
        <a:xfrm flipV="1">
          <a:off x="7861300" y="14164247"/>
          <a:ext cx="889000" cy="1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64263</xdr:rowOff>
    </xdr:from>
    <xdr:to>
      <xdr:col>36</xdr:col>
      <xdr:colOff>165100</xdr:colOff>
      <xdr:row>82</xdr:row>
      <xdr:rowOff>165863</xdr:rowOff>
    </xdr:to>
    <xdr:sp macro="" textlink="">
      <xdr:nvSpPr>
        <xdr:cNvPr id="371" name="楕円 370"/>
        <xdr:cNvSpPr/>
      </xdr:nvSpPr>
      <xdr:spPr>
        <a:xfrm>
          <a:off x="6921500" y="1412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115063</xdr:rowOff>
    </xdr:from>
    <xdr:to>
      <xdr:col>41</xdr:col>
      <xdr:colOff>50800</xdr:colOff>
      <xdr:row>82</xdr:row>
      <xdr:rowOff>118111</xdr:rowOff>
    </xdr:to>
    <xdr:cxnSp macro="">
      <xdr:nvCxnSpPr>
        <xdr:cNvPr id="372" name="直線コネクタ 371"/>
        <xdr:cNvCxnSpPr/>
      </xdr:nvCxnSpPr>
      <xdr:spPr>
        <a:xfrm>
          <a:off x="6972300" y="14173963"/>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129367</xdr:rowOff>
    </xdr:from>
    <xdr:ext cx="469744" cy="259045"/>
    <xdr:sp macro="" textlink="">
      <xdr:nvSpPr>
        <xdr:cNvPr id="373" name="n_1aveValue【公営住宅】&#10;一人当たり面積"/>
        <xdr:cNvSpPr txBox="1"/>
      </xdr:nvSpPr>
      <xdr:spPr>
        <a:xfrm>
          <a:off x="9391727" y="1453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126509</xdr:rowOff>
    </xdr:from>
    <xdr:ext cx="469744" cy="259045"/>
    <xdr:sp macro="" textlink="">
      <xdr:nvSpPr>
        <xdr:cNvPr id="374" name="n_2aveValue【公営住宅】&#10;一人当たり面積"/>
        <xdr:cNvSpPr txBox="1"/>
      </xdr:nvSpPr>
      <xdr:spPr>
        <a:xfrm>
          <a:off x="8515427"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128985</xdr:rowOff>
    </xdr:from>
    <xdr:ext cx="469744" cy="259045"/>
    <xdr:sp macro="" textlink="">
      <xdr:nvSpPr>
        <xdr:cNvPr id="375" name="n_3aveValue【公営住宅】&#10;一人当たり面積"/>
        <xdr:cNvSpPr txBox="1"/>
      </xdr:nvSpPr>
      <xdr:spPr>
        <a:xfrm>
          <a:off x="7626427" y="1453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165561</xdr:rowOff>
    </xdr:from>
    <xdr:ext cx="469744" cy="259045"/>
    <xdr:sp macro="" textlink="">
      <xdr:nvSpPr>
        <xdr:cNvPr id="376" name="n_4aveValue【公営住宅】&#10;一人当たり面積"/>
        <xdr:cNvSpPr txBox="1"/>
      </xdr:nvSpPr>
      <xdr:spPr>
        <a:xfrm>
          <a:off x="6737427" y="1456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157433</xdr:rowOff>
    </xdr:from>
    <xdr:ext cx="469744" cy="259045"/>
    <xdr:sp macro="" textlink="">
      <xdr:nvSpPr>
        <xdr:cNvPr id="377" name="n_1mainValue【公営住宅】&#10;一人当たり面積"/>
        <xdr:cNvSpPr txBox="1"/>
      </xdr:nvSpPr>
      <xdr:spPr>
        <a:xfrm>
          <a:off x="9391727" y="13873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1224</xdr:rowOff>
    </xdr:from>
    <xdr:ext cx="469744" cy="259045"/>
    <xdr:sp macro="" textlink="">
      <xdr:nvSpPr>
        <xdr:cNvPr id="378" name="n_2mainValue【公営住宅】&#10;一人当たり面積"/>
        <xdr:cNvSpPr txBox="1"/>
      </xdr:nvSpPr>
      <xdr:spPr>
        <a:xfrm>
          <a:off x="8515427" y="1388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13988</xdr:rowOff>
    </xdr:from>
    <xdr:ext cx="469744" cy="259045"/>
    <xdr:sp macro="" textlink="">
      <xdr:nvSpPr>
        <xdr:cNvPr id="379" name="n_3mainValue【公営住宅】&#10;一人当たり面積"/>
        <xdr:cNvSpPr txBox="1"/>
      </xdr:nvSpPr>
      <xdr:spPr>
        <a:xfrm>
          <a:off x="7626427" y="1390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10940</xdr:rowOff>
    </xdr:from>
    <xdr:ext cx="469744" cy="259045"/>
    <xdr:sp macro="" textlink="">
      <xdr:nvSpPr>
        <xdr:cNvPr id="380" name="n_4mainValue【公営住宅】&#10;一人当たり面積"/>
        <xdr:cNvSpPr txBox="1"/>
      </xdr:nvSpPr>
      <xdr:spPr>
        <a:xfrm>
          <a:off x="6737427" y="1389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427" name="【認定こども園・幼稚園・保育所】&#10;有形固定資産減価償却率平均値テキスト"/>
        <xdr:cNvSpPr txBox="1"/>
      </xdr:nvSpPr>
      <xdr:spPr>
        <a:xfrm>
          <a:off x="16357600" y="6388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2" name="フローチャート: 判断 431"/>
        <xdr:cNvSpPr/>
      </xdr:nvSpPr>
      <xdr:spPr>
        <a:xfrm>
          <a:off x="12763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144599</xdr:rowOff>
    </xdr:from>
    <xdr:to>
      <xdr:col>85</xdr:col>
      <xdr:colOff>177800</xdr:colOff>
      <xdr:row>41</xdr:row>
      <xdr:rowOff>74749</xdr:rowOff>
    </xdr:to>
    <xdr:sp macro="" textlink="">
      <xdr:nvSpPr>
        <xdr:cNvPr id="438" name="楕円 437"/>
        <xdr:cNvSpPr/>
      </xdr:nvSpPr>
      <xdr:spPr>
        <a:xfrm>
          <a:off x="16268700" y="700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123026</xdr:rowOff>
    </xdr:from>
    <xdr:ext cx="405111" cy="259045"/>
    <xdr:sp macro="" textlink="">
      <xdr:nvSpPr>
        <xdr:cNvPr id="439" name="【認定こども園・幼稚園・保育所】&#10;有形固定資産減価償却率該当値テキスト"/>
        <xdr:cNvSpPr txBox="1"/>
      </xdr:nvSpPr>
      <xdr:spPr>
        <a:xfrm>
          <a:off x="16357600" y="698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105410</xdr:rowOff>
    </xdr:from>
    <xdr:to>
      <xdr:col>81</xdr:col>
      <xdr:colOff>101600</xdr:colOff>
      <xdr:row>41</xdr:row>
      <xdr:rowOff>35560</xdr:rowOff>
    </xdr:to>
    <xdr:sp macro="" textlink="">
      <xdr:nvSpPr>
        <xdr:cNvPr id="440" name="楕円 439"/>
        <xdr:cNvSpPr/>
      </xdr:nvSpPr>
      <xdr:spPr>
        <a:xfrm>
          <a:off x="15430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156210</xdr:rowOff>
    </xdr:from>
    <xdr:to>
      <xdr:col>85</xdr:col>
      <xdr:colOff>127000</xdr:colOff>
      <xdr:row>41</xdr:row>
      <xdr:rowOff>23949</xdr:rowOff>
    </xdr:to>
    <xdr:cxnSp macro="">
      <xdr:nvCxnSpPr>
        <xdr:cNvPr id="441" name="直線コネクタ 440"/>
        <xdr:cNvCxnSpPr/>
      </xdr:nvCxnSpPr>
      <xdr:spPr>
        <a:xfrm>
          <a:off x="15481300" y="7014210"/>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64588</xdr:rowOff>
    </xdr:from>
    <xdr:to>
      <xdr:col>76</xdr:col>
      <xdr:colOff>165100</xdr:colOff>
      <xdr:row>40</xdr:row>
      <xdr:rowOff>166188</xdr:rowOff>
    </xdr:to>
    <xdr:sp macro="" textlink="">
      <xdr:nvSpPr>
        <xdr:cNvPr id="442" name="楕円 441"/>
        <xdr:cNvSpPr/>
      </xdr:nvSpPr>
      <xdr:spPr>
        <a:xfrm>
          <a:off x="14541500" y="692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115388</xdr:rowOff>
    </xdr:from>
    <xdr:to>
      <xdr:col>81</xdr:col>
      <xdr:colOff>50800</xdr:colOff>
      <xdr:row>40</xdr:row>
      <xdr:rowOff>156210</xdr:rowOff>
    </xdr:to>
    <xdr:cxnSp macro="">
      <xdr:nvCxnSpPr>
        <xdr:cNvPr id="443" name="直線コネクタ 442"/>
        <xdr:cNvCxnSpPr/>
      </xdr:nvCxnSpPr>
      <xdr:spPr>
        <a:xfrm>
          <a:off x="14592300" y="6973388"/>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28666</xdr:rowOff>
    </xdr:from>
    <xdr:to>
      <xdr:col>72</xdr:col>
      <xdr:colOff>38100</xdr:colOff>
      <xdr:row>40</xdr:row>
      <xdr:rowOff>130266</xdr:rowOff>
    </xdr:to>
    <xdr:sp macro="" textlink="">
      <xdr:nvSpPr>
        <xdr:cNvPr id="444" name="楕円 443"/>
        <xdr:cNvSpPr/>
      </xdr:nvSpPr>
      <xdr:spPr>
        <a:xfrm>
          <a:off x="13652500" y="688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79466</xdr:rowOff>
    </xdr:from>
    <xdr:to>
      <xdr:col>76</xdr:col>
      <xdr:colOff>114300</xdr:colOff>
      <xdr:row>40</xdr:row>
      <xdr:rowOff>115388</xdr:rowOff>
    </xdr:to>
    <xdr:cxnSp macro="">
      <xdr:nvCxnSpPr>
        <xdr:cNvPr id="445" name="直線コネクタ 444"/>
        <xdr:cNvCxnSpPr/>
      </xdr:nvCxnSpPr>
      <xdr:spPr>
        <a:xfrm>
          <a:off x="13703300" y="693746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115207</xdr:rowOff>
    </xdr:from>
    <xdr:to>
      <xdr:col>67</xdr:col>
      <xdr:colOff>101600</xdr:colOff>
      <xdr:row>40</xdr:row>
      <xdr:rowOff>45357</xdr:rowOff>
    </xdr:to>
    <xdr:sp macro="" textlink="">
      <xdr:nvSpPr>
        <xdr:cNvPr id="446" name="楕円 445"/>
        <xdr:cNvSpPr/>
      </xdr:nvSpPr>
      <xdr:spPr>
        <a:xfrm>
          <a:off x="12763500" y="680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166007</xdr:rowOff>
    </xdr:from>
    <xdr:to>
      <xdr:col>71</xdr:col>
      <xdr:colOff>177800</xdr:colOff>
      <xdr:row>40</xdr:row>
      <xdr:rowOff>79466</xdr:rowOff>
    </xdr:to>
    <xdr:cxnSp macro="">
      <xdr:nvCxnSpPr>
        <xdr:cNvPr id="447" name="直線コネクタ 446"/>
        <xdr:cNvCxnSpPr/>
      </xdr:nvCxnSpPr>
      <xdr:spPr>
        <a:xfrm>
          <a:off x="12814300" y="6852557"/>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448" name="n_1aveValue【認定こども園・幼稚園・保育所】&#10;有形固定資産減価償却率"/>
        <xdr:cNvSpPr txBox="1"/>
      </xdr:nvSpPr>
      <xdr:spPr>
        <a:xfrm>
          <a:off x="152660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449" name="n_2aveValue【認定こども園・幼稚園・保育所】&#10;有形固定資産減価償却率"/>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450" name="n_3aveValue【認定こども園・幼稚園・保育所】&#10;有形固定資産減価償却率"/>
        <xdr:cNvSpPr txBox="1"/>
      </xdr:nvSpPr>
      <xdr:spPr>
        <a:xfrm>
          <a:off x="13500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451" name="n_4aveValue【認定こども園・幼稚園・保育所】&#10;有形固定資産減価償却率"/>
        <xdr:cNvSpPr txBox="1"/>
      </xdr:nvSpPr>
      <xdr:spPr>
        <a:xfrm>
          <a:off x="12611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26687</xdr:rowOff>
    </xdr:from>
    <xdr:ext cx="405111" cy="259045"/>
    <xdr:sp macro="" textlink="">
      <xdr:nvSpPr>
        <xdr:cNvPr id="452" name="n_1mainValue【認定こども園・幼稚園・保育所】&#10;有形固定資産減価償却率"/>
        <xdr:cNvSpPr txBox="1"/>
      </xdr:nvSpPr>
      <xdr:spPr>
        <a:xfrm>
          <a:off x="15266044"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157315</xdr:rowOff>
    </xdr:from>
    <xdr:ext cx="405111" cy="259045"/>
    <xdr:sp macro="" textlink="">
      <xdr:nvSpPr>
        <xdr:cNvPr id="453" name="n_2mainValue【認定こども園・幼稚園・保育所】&#10;有形固定資産減価償却率"/>
        <xdr:cNvSpPr txBox="1"/>
      </xdr:nvSpPr>
      <xdr:spPr>
        <a:xfrm>
          <a:off x="14389744" y="701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121393</xdr:rowOff>
    </xdr:from>
    <xdr:ext cx="405111" cy="259045"/>
    <xdr:sp macro="" textlink="">
      <xdr:nvSpPr>
        <xdr:cNvPr id="454" name="n_3mainValue【認定こども園・幼稚園・保育所】&#10;有形固定資産減価償却率"/>
        <xdr:cNvSpPr txBox="1"/>
      </xdr:nvSpPr>
      <xdr:spPr>
        <a:xfrm>
          <a:off x="13500744" y="697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36484</xdr:rowOff>
    </xdr:from>
    <xdr:ext cx="405111" cy="259045"/>
    <xdr:sp macro="" textlink="">
      <xdr:nvSpPr>
        <xdr:cNvPr id="455" name="n_4mainValue【認定こども園・幼稚園・保育所】&#10;有形固定資産減価償却率"/>
        <xdr:cNvSpPr txBox="1"/>
      </xdr:nvSpPr>
      <xdr:spPr>
        <a:xfrm>
          <a:off x="12611744" y="689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40112</xdr:rowOff>
    </xdr:from>
    <xdr:ext cx="469744" cy="259045"/>
    <xdr:sp macro="" textlink="">
      <xdr:nvSpPr>
        <xdr:cNvPr id="486" name="【認定こども園・幼稚園・保育所】&#10;一人当たり面積平均値テキスト"/>
        <xdr:cNvSpPr txBox="1"/>
      </xdr:nvSpPr>
      <xdr:spPr>
        <a:xfrm>
          <a:off x="22199600" y="6555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1" name="フローチャート: 判断 490"/>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49893</xdr:rowOff>
    </xdr:from>
    <xdr:to>
      <xdr:col>116</xdr:col>
      <xdr:colOff>114300</xdr:colOff>
      <xdr:row>40</xdr:row>
      <xdr:rowOff>151493</xdr:rowOff>
    </xdr:to>
    <xdr:sp macro="" textlink="">
      <xdr:nvSpPr>
        <xdr:cNvPr id="497" name="楕円 496"/>
        <xdr:cNvSpPr/>
      </xdr:nvSpPr>
      <xdr:spPr>
        <a:xfrm>
          <a:off x="22110700" y="690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28320</xdr:rowOff>
    </xdr:from>
    <xdr:ext cx="469744" cy="259045"/>
    <xdr:sp macro="" textlink="">
      <xdr:nvSpPr>
        <xdr:cNvPr id="498" name="【認定こども園・幼稚園・保育所】&#10;一人当たり面積該当値テキスト"/>
        <xdr:cNvSpPr txBox="1"/>
      </xdr:nvSpPr>
      <xdr:spPr>
        <a:xfrm>
          <a:off x="22199600" y="6886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59690</xdr:rowOff>
    </xdr:from>
    <xdr:to>
      <xdr:col>112</xdr:col>
      <xdr:colOff>38100</xdr:colOff>
      <xdr:row>40</xdr:row>
      <xdr:rowOff>161290</xdr:rowOff>
    </xdr:to>
    <xdr:sp macro="" textlink="">
      <xdr:nvSpPr>
        <xdr:cNvPr id="499" name="楕円 498"/>
        <xdr:cNvSpPr/>
      </xdr:nvSpPr>
      <xdr:spPr>
        <a:xfrm>
          <a:off x="21272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100693</xdr:rowOff>
    </xdr:from>
    <xdr:to>
      <xdr:col>116</xdr:col>
      <xdr:colOff>63500</xdr:colOff>
      <xdr:row>40</xdr:row>
      <xdr:rowOff>110490</xdr:rowOff>
    </xdr:to>
    <xdr:cxnSp macro="">
      <xdr:nvCxnSpPr>
        <xdr:cNvPr id="500" name="直線コネクタ 499"/>
        <xdr:cNvCxnSpPr/>
      </xdr:nvCxnSpPr>
      <xdr:spPr>
        <a:xfrm flipV="1">
          <a:off x="21323300" y="6958693"/>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66222</xdr:rowOff>
    </xdr:from>
    <xdr:to>
      <xdr:col>107</xdr:col>
      <xdr:colOff>101600</xdr:colOff>
      <xdr:row>40</xdr:row>
      <xdr:rowOff>167822</xdr:rowOff>
    </xdr:to>
    <xdr:sp macro="" textlink="">
      <xdr:nvSpPr>
        <xdr:cNvPr id="501" name="楕円 500"/>
        <xdr:cNvSpPr/>
      </xdr:nvSpPr>
      <xdr:spPr>
        <a:xfrm>
          <a:off x="20383500" y="692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110490</xdr:rowOff>
    </xdr:from>
    <xdr:to>
      <xdr:col>111</xdr:col>
      <xdr:colOff>177800</xdr:colOff>
      <xdr:row>40</xdr:row>
      <xdr:rowOff>117022</xdr:rowOff>
    </xdr:to>
    <xdr:cxnSp macro="">
      <xdr:nvCxnSpPr>
        <xdr:cNvPr id="502" name="直線コネクタ 501"/>
        <xdr:cNvCxnSpPr/>
      </xdr:nvCxnSpPr>
      <xdr:spPr>
        <a:xfrm flipV="1">
          <a:off x="20434300" y="696849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74385</xdr:rowOff>
    </xdr:from>
    <xdr:to>
      <xdr:col>102</xdr:col>
      <xdr:colOff>165100</xdr:colOff>
      <xdr:row>41</xdr:row>
      <xdr:rowOff>4535</xdr:rowOff>
    </xdr:to>
    <xdr:sp macro="" textlink="">
      <xdr:nvSpPr>
        <xdr:cNvPr id="503" name="楕円 502"/>
        <xdr:cNvSpPr/>
      </xdr:nvSpPr>
      <xdr:spPr>
        <a:xfrm>
          <a:off x="19494500" y="693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117022</xdr:rowOff>
    </xdr:from>
    <xdr:to>
      <xdr:col>107</xdr:col>
      <xdr:colOff>50800</xdr:colOff>
      <xdr:row>40</xdr:row>
      <xdr:rowOff>125185</xdr:rowOff>
    </xdr:to>
    <xdr:cxnSp macro="">
      <xdr:nvCxnSpPr>
        <xdr:cNvPr id="504" name="直線コネクタ 503"/>
        <xdr:cNvCxnSpPr/>
      </xdr:nvCxnSpPr>
      <xdr:spPr>
        <a:xfrm flipV="1">
          <a:off x="19545300" y="6975022"/>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80917</xdr:rowOff>
    </xdr:from>
    <xdr:to>
      <xdr:col>98</xdr:col>
      <xdr:colOff>38100</xdr:colOff>
      <xdr:row>41</xdr:row>
      <xdr:rowOff>11067</xdr:rowOff>
    </xdr:to>
    <xdr:sp macro="" textlink="">
      <xdr:nvSpPr>
        <xdr:cNvPr id="505" name="楕円 504"/>
        <xdr:cNvSpPr/>
      </xdr:nvSpPr>
      <xdr:spPr>
        <a:xfrm>
          <a:off x="18605500" y="69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125185</xdr:rowOff>
    </xdr:from>
    <xdr:to>
      <xdr:col>102</xdr:col>
      <xdr:colOff>114300</xdr:colOff>
      <xdr:row>40</xdr:row>
      <xdr:rowOff>131717</xdr:rowOff>
    </xdr:to>
    <xdr:cxnSp macro="">
      <xdr:nvCxnSpPr>
        <xdr:cNvPr id="506" name="直線コネクタ 505"/>
        <xdr:cNvCxnSpPr/>
      </xdr:nvCxnSpPr>
      <xdr:spPr>
        <a:xfrm flipV="1">
          <a:off x="18656300" y="698318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507" name="n_1aveValue【認定こども園・幼稚園・保育所】&#10;一人当たり面積"/>
        <xdr:cNvSpPr txBox="1"/>
      </xdr:nvSpPr>
      <xdr:spPr>
        <a:xfrm>
          <a:off x="21075727" y="649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508" name="n_2aveValue【認定こども園・幼稚園・保育所】&#10;一人当たり面積"/>
        <xdr:cNvSpPr txBox="1"/>
      </xdr:nvSpPr>
      <xdr:spPr>
        <a:xfrm>
          <a:off x="20199427" y="649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509" name="n_3aveValue【認定こども園・幼稚園・保育所】&#10;一人当たり面積"/>
        <xdr:cNvSpPr txBox="1"/>
      </xdr:nvSpPr>
      <xdr:spPr>
        <a:xfrm>
          <a:off x="19310427" y="650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29227</xdr:rowOff>
    </xdr:from>
    <xdr:ext cx="469744" cy="259045"/>
    <xdr:sp macro="" textlink="">
      <xdr:nvSpPr>
        <xdr:cNvPr id="510" name="n_4aveValue【認定こども園・幼稚園・保育所】&#10;一人当たり面積"/>
        <xdr:cNvSpPr txBox="1"/>
      </xdr:nvSpPr>
      <xdr:spPr>
        <a:xfrm>
          <a:off x="18421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152417</xdr:rowOff>
    </xdr:from>
    <xdr:ext cx="469744" cy="259045"/>
    <xdr:sp macro="" textlink="">
      <xdr:nvSpPr>
        <xdr:cNvPr id="511" name="n_1mainValue【認定こども園・幼稚園・保育所】&#10;一人当たり面積"/>
        <xdr:cNvSpPr txBox="1"/>
      </xdr:nvSpPr>
      <xdr:spPr>
        <a:xfrm>
          <a:off x="21075727"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158949</xdr:rowOff>
    </xdr:from>
    <xdr:ext cx="469744" cy="259045"/>
    <xdr:sp macro="" textlink="">
      <xdr:nvSpPr>
        <xdr:cNvPr id="512" name="n_2mainValue【認定こども園・幼稚園・保育所】&#10;一人当たり面積"/>
        <xdr:cNvSpPr txBox="1"/>
      </xdr:nvSpPr>
      <xdr:spPr>
        <a:xfrm>
          <a:off x="20199427" y="7016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167112</xdr:rowOff>
    </xdr:from>
    <xdr:ext cx="469744" cy="259045"/>
    <xdr:sp macro="" textlink="">
      <xdr:nvSpPr>
        <xdr:cNvPr id="513" name="n_3mainValue【認定こども園・幼稚園・保育所】&#10;一人当たり面積"/>
        <xdr:cNvSpPr txBox="1"/>
      </xdr:nvSpPr>
      <xdr:spPr>
        <a:xfrm>
          <a:off x="19310427" y="7025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2194</xdr:rowOff>
    </xdr:from>
    <xdr:ext cx="469744" cy="259045"/>
    <xdr:sp macro="" textlink="">
      <xdr:nvSpPr>
        <xdr:cNvPr id="514" name="n_4mainValue【認定こども園・幼稚園・保育所】&#10;一人当たり面積"/>
        <xdr:cNvSpPr txBox="1"/>
      </xdr:nvSpPr>
      <xdr:spPr>
        <a:xfrm>
          <a:off x="18421427" y="703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544" name="【学校施設】&#10;有形固定資産減価償却率平均値テキスト"/>
        <xdr:cNvSpPr txBox="1"/>
      </xdr:nvSpPr>
      <xdr:spPr>
        <a:xfrm>
          <a:off x="16357600" y="10161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9" name="フローチャート: 判断 548"/>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67310</xdr:rowOff>
    </xdr:from>
    <xdr:to>
      <xdr:col>85</xdr:col>
      <xdr:colOff>177800</xdr:colOff>
      <xdr:row>60</xdr:row>
      <xdr:rowOff>168910</xdr:rowOff>
    </xdr:to>
    <xdr:sp macro="" textlink="">
      <xdr:nvSpPr>
        <xdr:cNvPr id="555" name="楕円 554"/>
        <xdr:cNvSpPr/>
      </xdr:nvSpPr>
      <xdr:spPr>
        <a:xfrm>
          <a:off x="162687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45737</xdr:rowOff>
    </xdr:from>
    <xdr:ext cx="405111" cy="259045"/>
    <xdr:sp macro="" textlink="">
      <xdr:nvSpPr>
        <xdr:cNvPr id="556" name="【学校施設】&#10;有形固定資産減価償却率該当値テキスト"/>
        <xdr:cNvSpPr txBox="1"/>
      </xdr:nvSpPr>
      <xdr:spPr>
        <a:xfrm>
          <a:off x="16357600" y="1033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48260</xdr:rowOff>
    </xdr:from>
    <xdr:to>
      <xdr:col>81</xdr:col>
      <xdr:colOff>101600</xdr:colOff>
      <xdr:row>60</xdr:row>
      <xdr:rowOff>149860</xdr:rowOff>
    </xdr:to>
    <xdr:sp macro="" textlink="">
      <xdr:nvSpPr>
        <xdr:cNvPr id="557" name="楕円 556"/>
        <xdr:cNvSpPr/>
      </xdr:nvSpPr>
      <xdr:spPr>
        <a:xfrm>
          <a:off x="154305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99060</xdr:rowOff>
    </xdr:from>
    <xdr:to>
      <xdr:col>85</xdr:col>
      <xdr:colOff>127000</xdr:colOff>
      <xdr:row>60</xdr:row>
      <xdr:rowOff>118110</xdr:rowOff>
    </xdr:to>
    <xdr:cxnSp macro="">
      <xdr:nvCxnSpPr>
        <xdr:cNvPr id="558" name="直線コネクタ 557"/>
        <xdr:cNvCxnSpPr/>
      </xdr:nvCxnSpPr>
      <xdr:spPr>
        <a:xfrm>
          <a:off x="15481300" y="1038606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59" name="楕円 558"/>
        <xdr:cNvSpPr/>
      </xdr:nvSpPr>
      <xdr:spPr>
        <a:xfrm>
          <a:off x="145415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99060</xdr:rowOff>
    </xdr:from>
    <xdr:to>
      <xdr:col>81</xdr:col>
      <xdr:colOff>50800</xdr:colOff>
      <xdr:row>60</xdr:row>
      <xdr:rowOff>104775</xdr:rowOff>
    </xdr:to>
    <xdr:cxnSp macro="">
      <xdr:nvCxnSpPr>
        <xdr:cNvPr id="560" name="直線コネクタ 559"/>
        <xdr:cNvCxnSpPr/>
      </xdr:nvCxnSpPr>
      <xdr:spPr>
        <a:xfrm flipV="1">
          <a:off x="14592300" y="1038606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42545</xdr:rowOff>
    </xdr:from>
    <xdr:to>
      <xdr:col>72</xdr:col>
      <xdr:colOff>38100</xdr:colOff>
      <xdr:row>60</xdr:row>
      <xdr:rowOff>144145</xdr:rowOff>
    </xdr:to>
    <xdr:sp macro="" textlink="">
      <xdr:nvSpPr>
        <xdr:cNvPr id="561" name="楕円 560"/>
        <xdr:cNvSpPr/>
      </xdr:nvSpPr>
      <xdr:spPr>
        <a:xfrm>
          <a:off x="13652500" y="103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93345</xdr:rowOff>
    </xdr:from>
    <xdr:to>
      <xdr:col>76</xdr:col>
      <xdr:colOff>114300</xdr:colOff>
      <xdr:row>60</xdr:row>
      <xdr:rowOff>104775</xdr:rowOff>
    </xdr:to>
    <xdr:cxnSp macro="">
      <xdr:nvCxnSpPr>
        <xdr:cNvPr id="562" name="直線コネクタ 561"/>
        <xdr:cNvCxnSpPr/>
      </xdr:nvCxnSpPr>
      <xdr:spPr>
        <a:xfrm>
          <a:off x="13703300" y="103803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124460</xdr:rowOff>
    </xdr:from>
    <xdr:to>
      <xdr:col>67</xdr:col>
      <xdr:colOff>101600</xdr:colOff>
      <xdr:row>60</xdr:row>
      <xdr:rowOff>54610</xdr:rowOff>
    </xdr:to>
    <xdr:sp macro="" textlink="">
      <xdr:nvSpPr>
        <xdr:cNvPr id="563" name="楕円 562"/>
        <xdr:cNvSpPr/>
      </xdr:nvSpPr>
      <xdr:spPr>
        <a:xfrm>
          <a:off x="12763500" y="1024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3810</xdr:rowOff>
    </xdr:from>
    <xdr:to>
      <xdr:col>71</xdr:col>
      <xdr:colOff>177800</xdr:colOff>
      <xdr:row>60</xdr:row>
      <xdr:rowOff>93345</xdr:rowOff>
    </xdr:to>
    <xdr:cxnSp macro="">
      <xdr:nvCxnSpPr>
        <xdr:cNvPr id="564" name="直線コネクタ 563"/>
        <xdr:cNvCxnSpPr/>
      </xdr:nvCxnSpPr>
      <xdr:spPr>
        <a:xfrm>
          <a:off x="12814300" y="10290810"/>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565" name="n_1aveValue【学校施設】&#10;有形固定資産減価償却率"/>
        <xdr:cNvSpPr txBox="1"/>
      </xdr:nvSpPr>
      <xdr:spPr>
        <a:xfrm>
          <a:off x="152660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566" name="n_2aveValue【学校施設】&#10;有形固定資産減価償却率"/>
        <xdr:cNvSpPr txBox="1"/>
      </xdr:nvSpPr>
      <xdr:spPr>
        <a:xfrm>
          <a:off x="14389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567" name="n_3aveValue【学校施設】&#10;有形固定資産減価償却率"/>
        <xdr:cNvSpPr txBox="1"/>
      </xdr:nvSpPr>
      <xdr:spPr>
        <a:xfrm>
          <a:off x="13500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60977</xdr:rowOff>
    </xdr:from>
    <xdr:ext cx="405111" cy="259045"/>
    <xdr:sp macro="" textlink="">
      <xdr:nvSpPr>
        <xdr:cNvPr id="568" name="n_4aveValue【学校施設】&#10;有形固定資産減価償却率"/>
        <xdr:cNvSpPr txBox="1"/>
      </xdr:nvSpPr>
      <xdr:spPr>
        <a:xfrm>
          <a:off x="1261174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140987</xdr:rowOff>
    </xdr:from>
    <xdr:ext cx="405111" cy="259045"/>
    <xdr:sp macro="" textlink="">
      <xdr:nvSpPr>
        <xdr:cNvPr id="569" name="n_1mainValue【学校施設】&#10;有形固定資産減価償却率"/>
        <xdr:cNvSpPr txBox="1"/>
      </xdr:nvSpPr>
      <xdr:spPr>
        <a:xfrm>
          <a:off x="152660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570" name="n_2mainValue【学校施設】&#10;有形固定資産減価償却率"/>
        <xdr:cNvSpPr txBox="1"/>
      </xdr:nvSpPr>
      <xdr:spPr>
        <a:xfrm>
          <a:off x="14389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135272</xdr:rowOff>
    </xdr:from>
    <xdr:ext cx="405111" cy="259045"/>
    <xdr:sp macro="" textlink="">
      <xdr:nvSpPr>
        <xdr:cNvPr id="571" name="n_3mainValue【学校施設】&#10;有形固定資産減価償却率"/>
        <xdr:cNvSpPr txBox="1"/>
      </xdr:nvSpPr>
      <xdr:spPr>
        <a:xfrm>
          <a:off x="13500744"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71137</xdr:rowOff>
    </xdr:from>
    <xdr:ext cx="405111" cy="259045"/>
    <xdr:sp macro="" textlink="">
      <xdr:nvSpPr>
        <xdr:cNvPr id="572" name="n_4mainValue【学校施設】&#10;有形固定資産減価償却率"/>
        <xdr:cNvSpPr txBox="1"/>
      </xdr:nvSpPr>
      <xdr:spPr>
        <a:xfrm>
          <a:off x="12611744"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599" name="【学校施設】&#10;一人当たり面積平均値テキスト"/>
        <xdr:cNvSpPr txBox="1"/>
      </xdr:nvSpPr>
      <xdr:spPr>
        <a:xfrm>
          <a:off x="22199600" y="10315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4" name="フローチャート: 判断 603"/>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54813</xdr:rowOff>
    </xdr:from>
    <xdr:to>
      <xdr:col>116</xdr:col>
      <xdr:colOff>114300</xdr:colOff>
      <xdr:row>58</xdr:row>
      <xdr:rowOff>156413</xdr:rowOff>
    </xdr:to>
    <xdr:sp macro="" textlink="">
      <xdr:nvSpPr>
        <xdr:cNvPr id="610" name="楕円 609"/>
        <xdr:cNvSpPr/>
      </xdr:nvSpPr>
      <xdr:spPr>
        <a:xfrm>
          <a:off x="22110700" y="999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77690</xdr:rowOff>
    </xdr:from>
    <xdr:ext cx="469744" cy="259045"/>
    <xdr:sp macro="" textlink="">
      <xdr:nvSpPr>
        <xdr:cNvPr id="611" name="【学校施設】&#10;一人当たり面積該当値テキスト"/>
        <xdr:cNvSpPr txBox="1"/>
      </xdr:nvSpPr>
      <xdr:spPr>
        <a:xfrm>
          <a:off x="22199600" y="985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65557</xdr:rowOff>
    </xdr:from>
    <xdr:to>
      <xdr:col>112</xdr:col>
      <xdr:colOff>38100</xdr:colOff>
      <xdr:row>58</xdr:row>
      <xdr:rowOff>167157</xdr:rowOff>
    </xdr:to>
    <xdr:sp macro="" textlink="">
      <xdr:nvSpPr>
        <xdr:cNvPr id="612" name="楕円 611"/>
        <xdr:cNvSpPr/>
      </xdr:nvSpPr>
      <xdr:spPr>
        <a:xfrm>
          <a:off x="21272500" y="1000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105613</xdr:rowOff>
    </xdr:from>
    <xdr:to>
      <xdr:col>116</xdr:col>
      <xdr:colOff>63500</xdr:colOff>
      <xdr:row>58</xdr:row>
      <xdr:rowOff>116357</xdr:rowOff>
    </xdr:to>
    <xdr:cxnSp macro="">
      <xdr:nvCxnSpPr>
        <xdr:cNvPr id="613" name="直線コネクタ 612"/>
        <xdr:cNvCxnSpPr/>
      </xdr:nvCxnSpPr>
      <xdr:spPr>
        <a:xfrm flipV="1">
          <a:off x="21323300" y="10049713"/>
          <a:ext cx="838200" cy="1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85217</xdr:rowOff>
    </xdr:from>
    <xdr:to>
      <xdr:col>107</xdr:col>
      <xdr:colOff>101600</xdr:colOff>
      <xdr:row>59</xdr:row>
      <xdr:rowOff>15367</xdr:rowOff>
    </xdr:to>
    <xdr:sp macro="" textlink="">
      <xdr:nvSpPr>
        <xdr:cNvPr id="614" name="楕円 613"/>
        <xdr:cNvSpPr/>
      </xdr:nvSpPr>
      <xdr:spPr>
        <a:xfrm>
          <a:off x="20383500" y="10029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116357</xdr:rowOff>
    </xdr:from>
    <xdr:to>
      <xdr:col>111</xdr:col>
      <xdr:colOff>177800</xdr:colOff>
      <xdr:row>58</xdr:row>
      <xdr:rowOff>136017</xdr:rowOff>
    </xdr:to>
    <xdr:cxnSp macro="">
      <xdr:nvCxnSpPr>
        <xdr:cNvPr id="615" name="直線コネクタ 614"/>
        <xdr:cNvCxnSpPr/>
      </xdr:nvCxnSpPr>
      <xdr:spPr>
        <a:xfrm flipV="1">
          <a:off x="20434300" y="10060457"/>
          <a:ext cx="889000"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130708</xdr:rowOff>
    </xdr:from>
    <xdr:to>
      <xdr:col>102</xdr:col>
      <xdr:colOff>165100</xdr:colOff>
      <xdr:row>60</xdr:row>
      <xdr:rowOff>60858</xdr:rowOff>
    </xdr:to>
    <xdr:sp macro="" textlink="">
      <xdr:nvSpPr>
        <xdr:cNvPr id="616" name="楕円 615"/>
        <xdr:cNvSpPr/>
      </xdr:nvSpPr>
      <xdr:spPr>
        <a:xfrm>
          <a:off x="19494500" y="1024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136017</xdr:rowOff>
    </xdr:from>
    <xdr:to>
      <xdr:col>107</xdr:col>
      <xdr:colOff>50800</xdr:colOff>
      <xdr:row>60</xdr:row>
      <xdr:rowOff>10058</xdr:rowOff>
    </xdr:to>
    <xdr:cxnSp macro="">
      <xdr:nvCxnSpPr>
        <xdr:cNvPr id="617" name="直線コネクタ 616"/>
        <xdr:cNvCxnSpPr/>
      </xdr:nvCxnSpPr>
      <xdr:spPr>
        <a:xfrm flipV="1">
          <a:off x="19545300" y="10080117"/>
          <a:ext cx="889000" cy="21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126594</xdr:rowOff>
    </xdr:from>
    <xdr:to>
      <xdr:col>98</xdr:col>
      <xdr:colOff>38100</xdr:colOff>
      <xdr:row>59</xdr:row>
      <xdr:rowOff>56744</xdr:rowOff>
    </xdr:to>
    <xdr:sp macro="" textlink="">
      <xdr:nvSpPr>
        <xdr:cNvPr id="618" name="楕円 617"/>
        <xdr:cNvSpPr/>
      </xdr:nvSpPr>
      <xdr:spPr>
        <a:xfrm>
          <a:off x="18605500" y="1007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5944</xdr:rowOff>
    </xdr:from>
    <xdr:to>
      <xdr:col>102</xdr:col>
      <xdr:colOff>114300</xdr:colOff>
      <xdr:row>60</xdr:row>
      <xdr:rowOff>10058</xdr:rowOff>
    </xdr:to>
    <xdr:cxnSp macro="">
      <xdr:nvCxnSpPr>
        <xdr:cNvPr id="619" name="直線コネクタ 618"/>
        <xdr:cNvCxnSpPr/>
      </xdr:nvCxnSpPr>
      <xdr:spPr>
        <a:xfrm>
          <a:off x="18656300" y="10121494"/>
          <a:ext cx="889000" cy="17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620" name="n_1aveValue【学校施設】&#10;一人当たり面積"/>
        <xdr:cNvSpPr txBox="1"/>
      </xdr:nvSpPr>
      <xdr:spPr>
        <a:xfrm>
          <a:off x="21075727" y="10455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171086</xdr:rowOff>
    </xdr:from>
    <xdr:ext cx="469744" cy="259045"/>
    <xdr:sp macro="" textlink="">
      <xdr:nvSpPr>
        <xdr:cNvPr id="621" name="n_2aveValue【学校施設】&#10;一人当たり面積"/>
        <xdr:cNvSpPr txBox="1"/>
      </xdr:nvSpPr>
      <xdr:spPr>
        <a:xfrm>
          <a:off x="20199427" y="1045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622" name="n_3aveValue【学校施設】&#10;一人当たり面積"/>
        <xdr:cNvSpPr txBox="1"/>
      </xdr:nvSpPr>
      <xdr:spPr>
        <a:xfrm>
          <a:off x="19310427" y="1046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19753</xdr:rowOff>
    </xdr:from>
    <xdr:ext cx="469744" cy="259045"/>
    <xdr:sp macro="" textlink="">
      <xdr:nvSpPr>
        <xdr:cNvPr id="623" name="n_4aveValue【学校施設】&#10;一人当たり面積"/>
        <xdr:cNvSpPr txBox="1"/>
      </xdr:nvSpPr>
      <xdr:spPr>
        <a:xfrm>
          <a:off x="18421427" y="10478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12234</xdr:rowOff>
    </xdr:from>
    <xdr:ext cx="469744" cy="259045"/>
    <xdr:sp macro="" textlink="">
      <xdr:nvSpPr>
        <xdr:cNvPr id="624" name="n_1mainValue【学校施設】&#10;一人当たり面積"/>
        <xdr:cNvSpPr txBox="1"/>
      </xdr:nvSpPr>
      <xdr:spPr>
        <a:xfrm>
          <a:off x="21075727" y="9784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31894</xdr:rowOff>
    </xdr:from>
    <xdr:ext cx="469744" cy="259045"/>
    <xdr:sp macro="" textlink="">
      <xdr:nvSpPr>
        <xdr:cNvPr id="625" name="n_2mainValue【学校施設】&#10;一人当たり面積"/>
        <xdr:cNvSpPr txBox="1"/>
      </xdr:nvSpPr>
      <xdr:spPr>
        <a:xfrm>
          <a:off x="20199427" y="9804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77385</xdr:rowOff>
    </xdr:from>
    <xdr:ext cx="469744" cy="259045"/>
    <xdr:sp macro="" textlink="">
      <xdr:nvSpPr>
        <xdr:cNvPr id="626" name="n_3mainValue【学校施設】&#10;一人当たり面積"/>
        <xdr:cNvSpPr txBox="1"/>
      </xdr:nvSpPr>
      <xdr:spPr>
        <a:xfrm>
          <a:off x="19310427" y="10021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73271</xdr:rowOff>
    </xdr:from>
    <xdr:ext cx="469744" cy="259045"/>
    <xdr:sp macro="" textlink="">
      <xdr:nvSpPr>
        <xdr:cNvPr id="627" name="n_4mainValue【学校施設】&#10;一人当たり面積"/>
        <xdr:cNvSpPr txBox="1"/>
      </xdr:nvSpPr>
      <xdr:spPr>
        <a:xfrm>
          <a:off x="18421427" y="9845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9" name="直線コネクタ 638"/>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0" name="テキスト ボックス 639"/>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1" name="直線コネクタ 640"/>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2" name="テキスト ボックス 641"/>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3" name="直線コネクタ 642"/>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4" name="テキスト ボックス 643"/>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5" name="直線コネクタ 644"/>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6" name="テキスト ボックス 645"/>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7" name="直線コネクタ 646"/>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8" name="テキスト ボックス 647"/>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9" name="直線コネクタ 648"/>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0" name="テキスト ボックス 649"/>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2"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11974</xdr:rowOff>
    </xdr:from>
    <xdr:to>
      <xdr:col>85</xdr:col>
      <xdr:colOff>126364</xdr:colOff>
      <xdr:row>86</xdr:row>
      <xdr:rowOff>168729</xdr:rowOff>
    </xdr:to>
    <xdr:cxnSp macro="">
      <xdr:nvCxnSpPr>
        <xdr:cNvPr id="653" name="直線コネクタ 652"/>
        <xdr:cNvCxnSpPr/>
      </xdr:nvCxnSpPr>
      <xdr:spPr>
        <a:xfrm flipV="1">
          <a:off x="16318864" y="13385074"/>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4" name="【児童館】&#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5" name="直線コネクタ 654"/>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130101</xdr:rowOff>
    </xdr:from>
    <xdr:ext cx="340478" cy="259045"/>
    <xdr:sp macro="" textlink="">
      <xdr:nvSpPr>
        <xdr:cNvPr id="656" name="【児童館】&#10;有形固定資産減価償却率最大値テキスト"/>
        <xdr:cNvSpPr txBox="1"/>
      </xdr:nvSpPr>
      <xdr:spPr>
        <a:xfrm>
          <a:off x="16357600" y="1316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11974</xdr:rowOff>
    </xdr:from>
    <xdr:to>
      <xdr:col>86</xdr:col>
      <xdr:colOff>25400</xdr:colOff>
      <xdr:row>78</xdr:row>
      <xdr:rowOff>11974</xdr:rowOff>
    </xdr:to>
    <xdr:cxnSp macro="">
      <xdr:nvCxnSpPr>
        <xdr:cNvPr id="657" name="直線コネクタ 656"/>
        <xdr:cNvCxnSpPr/>
      </xdr:nvCxnSpPr>
      <xdr:spPr>
        <a:xfrm>
          <a:off x="16230600" y="1338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3646</xdr:rowOff>
    </xdr:from>
    <xdr:ext cx="405111" cy="259045"/>
    <xdr:sp macro="" textlink="">
      <xdr:nvSpPr>
        <xdr:cNvPr id="658" name="【児童館】&#10;有形固定資産減価償却率平均値テキスト"/>
        <xdr:cNvSpPr txBox="1"/>
      </xdr:nvSpPr>
      <xdr:spPr>
        <a:xfrm>
          <a:off x="16357600" y="142339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152219</xdr:rowOff>
    </xdr:from>
    <xdr:to>
      <xdr:col>85</xdr:col>
      <xdr:colOff>177800</xdr:colOff>
      <xdr:row>84</xdr:row>
      <xdr:rowOff>82369</xdr:rowOff>
    </xdr:to>
    <xdr:sp macro="" textlink="">
      <xdr:nvSpPr>
        <xdr:cNvPr id="659" name="フローチャート: 判断 658"/>
        <xdr:cNvSpPr/>
      </xdr:nvSpPr>
      <xdr:spPr>
        <a:xfrm>
          <a:off x="16268700" y="1438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15058</xdr:rowOff>
    </xdr:from>
    <xdr:to>
      <xdr:col>81</xdr:col>
      <xdr:colOff>101600</xdr:colOff>
      <xdr:row>84</xdr:row>
      <xdr:rowOff>116658</xdr:rowOff>
    </xdr:to>
    <xdr:sp macro="" textlink="">
      <xdr:nvSpPr>
        <xdr:cNvPr id="660" name="フローチャート: 判断 659"/>
        <xdr:cNvSpPr/>
      </xdr:nvSpPr>
      <xdr:spPr>
        <a:xfrm>
          <a:off x="15430500" y="1441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144055</xdr:rowOff>
    </xdr:from>
    <xdr:to>
      <xdr:col>76</xdr:col>
      <xdr:colOff>165100</xdr:colOff>
      <xdr:row>84</xdr:row>
      <xdr:rowOff>74205</xdr:rowOff>
    </xdr:to>
    <xdr:sp macro="" textlink="">
      <xdr:nvSpPr>
        <xdr:cNvPr id="661" name="フローチャート: 判断 660"/>
        <xdr:cNvSpPr/>
      </xdr:nvSpPr>
      <xdr:spPr>
        <a:xfrm>
          <a:off x="14541500" y="1437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147320</xdr:rowOff>
    </xdr:from>
    <xdr:to>
      <xdr:col>72</xdr:col>
      <xdr:colOff>38100</xdr:colOff>
      <xdr:row>84</xdr:row>
      <xdr:rowOff>77470</xdr:rowOff>
    </xdr:to>
    <xdr:sp macro="" textlink="">
      <xdr:nvSpPr>
        <xdr:cNvPr id="662" name="フローチャート: 判断 661"/>
        <xdr:cNvSpPr/>
      </xdr:nvSpPr>
      <xdr:spPr>
        <a:xfrm>
          <a:off x="13652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84</xdr:row>
      <xdr:rowOff>31387</xdr:rowOff>
    </xdr:from>
    <xdr:to>
      <xdr:col>67</xdr:col>
      <xdr:colOff>101600</xdr:colOff>
      <xdr:row>84</xdr:row>
      <xdr:rowOff>132987</xdr:rowOff>
    </xdr:to>
    <xdr:sp macro="" textlink="">
      <xdr:nvSpPr>
        <xdr:cNvPr id="663" name="フローチャート: 判断 662"/>
        <xdr:cNvSpPr/>
      </xdr:nvSpPr>
      <xdr:spPr>
        <a:xfrm>
          <a:off x="12763500" y="1443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162016</xdr:rowOff>
    </xdr:from>
    <xdr:to>
      <xdr:col>85</xdr:col>
      <xdr:colOff>177800</xdr:colOff>
      <xdr:row>85</xdr:row>
      <xdr:rowOff>92166</xdr:rowOff>
    </xdr:to>
    <xdr:sp macro="" textlink="">
      <xdr:nvSpPr>
        <xdr:cNvPr id="669" name="楕円 668"/>
        <xdr:cNvSpPr/>
      </xdr:nvSpPr>
      <xdr:spPr>
        <a:xfrm>
          <a:off x="16268700" y="1456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140443</xdr:rowOff>
    </xdr:from>
    <xdr:ext cx="405111" cy="259045"/>
    <xdr:sp macro="" textlink="">
      <xdr:nvSpPr>
        <xdr:cNvPr id="670" name="【児童館】&#10;有形固定資産減価償却率該当値テキスト"/>
        <xdr:cNvSpPr txBox="1"/>
      </xdr:nvSpPr>
      <xdr:spPr>
        <a:xfrm>
          <a:off x="16357600" y="1454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127726</xdr:rowOff>
    </xdr:from>
    <xdr:to>
      <xdr:col>81</xdr:col>
      <xdr:colOff>101600</xdr:colOff>
      <xdr:row>85</xdr:row>
      <xdr:rowOff>57876</xdr:rowOff>
    </xdr:to>
    <xdr:sp macro="" textlink="">
      <xdr:nvSpPr>
        <xdr:cNvPr id="671" name="楕円 670"/>
        <xdr:cNvSpPr/>
      </xdr:nvSpPr>
      <xdr:spPr>
        <a:xfrm>
          <a:off x="15430500" y="1452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7076</xdr:rowOff>
    </xdr:from>
    <xdr:to>
      <xdr:col>85</xdr:col>
      <xdr:colOff>127000</xdr:colOff>
      <xdr:row>85</xdr:row>
      <xdr:rowOff>41366</xdr:rowOff>
    </xdr:to>
    <xdr:cxnSp macro="">
      <xdr:nvCxnSpPr>
        <xdr:cNvPr id="672" name="直線コネクタ 671"/>
        <xdr:cNvCxnSpPr/>
      </xdr:nvCxnSpPr>
      <xdr:spPr>
        <a:xfrm>
          <a:off x="15481300" y="1458032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93436</xdr:rowOff>
    </xdr:from>
    <xdr:to>
      <xdr:col>76</xdr:col>
      <xdr:colOff>165100</xdr:colOff>
      <xdr:row>85</xdr:row>
      <xdr:rowOff>23586</xdr:rowOff>
    </xdr:to>
    <xdr:sp macro="" textlink="">
      <xdr:nvSpPr>
        <xdr:cNvPr id="673" name="楕円 672"/>
        <xdr:cNvSpPr/>
      </xdr:nvSpPr>
      <xdr:spPr>
        <a:xfrm>
          <a:off x="14541500" y="1449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144236</xdr:rowOff>
    </xdr:from>
    <xdr:to>
      <xdr:col>81</xdr:col>
      <xdr:colOff>50800</xdr:colOff>
      <xdr:row>85</xdr:row>
      <xdr:rowOff>7076</xdr:rowOff>
    </xdr:to>
    <xdr:cxnSp macro="">
      <xdr:nvCxnSpPr>
        <xdr:cNvPr id="674" name="直線コネクタ 673"/>
        <xdr:cNvCxnSpPr/>
      </xdr:nvCxnSpPr>
      <xdr:spPr>
        <a:xfrm>
          <a:off x="14592300" y="1454603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28121</xdr:rowOff>
    </xdr:from>
    <xdr:to>
      <xdr:col>72</xdr:col>
      <xdr:colOff>38100</xdr:colOff>
      <xdr:row>84</xdr:row>
      <xdr:rowOff>129721</xdr:rowOff>
    </xdr:to>
    <xdr:sp macro="" textlink="">
      <xdr:nvSpPr>
        <xdr:cNvPr id="675" name="楕円 674"/>
        <xdr:cNvSpPr/>
      </xdr:nvSpPr>
      <xdr:spPr>
        <a:xfrm>
          <a:off x="13652500" y="144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78921</xdr:rowOff>
    </xdr:from>
    <xdr:to>
      <xdr:col>76</xdr:col>
      <xdr:colOff>114300</xdr:colOff>
      <xdr:row>84</xdr:row>
      <xdr:rowOff>144236</xdr:rowOff>
    </xdr:to>
    <xdr:cxnSp macro="">
      <xdr:nvCxnSpPr>
        <xdr:cNvPr id="676" name="直線コネクタ 675"/>
        <xdr:cNvCxnSpPr/>
      </xdr:nvCxnSpPr>
      <xdr:spPr>
        <a:xfrm>
          <a:off x="13703300" y="14480721"/>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162016</xdr:rowOff>
    </xdr:from>
    <xdr:to>
      <xdr:col>67</xdr:col>
      <xdr:colOff>101600</xdr:colOff>
      <xdr:row>84</xdr:row>
      <xdr:rowOff>92166</xdr:rowOff>
    </xdr:to>
    <xdr:sp macro="" textlink="">
      <xdr:nvSpPr>
        <xdr:cNvPr id="677" name="楕円 676"/>
        <xdr:cNvSpPr/>
      </xdr:nvSpPr>
      <xdr:spPr>
        <a:xfrm>
          <a:off x="12763500" y="1439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41366</xdr:rowOff>
    </xdr:from>
    <xdr:to>
      <xdr:col>71</xdr:col>
      <xdr:colOff>177800</xdr:colOff>
      <xdr:row>84</xdr:row>
      <xdr:rowOff>78921</xdr:rowOff>
    </xdr:to>
    <xdr:cxnSp macro="">
      <xdr:nvCxnSpPr>
        <xdr:cNvPr id="678" name="直線コネクタ 677"/>
        <xdr:cNvCxnSpPr/>
      </xdr:nvCxnSpPr>
      <xdr:spPr>
        <a:xfrm>
          <a:off x="12814300" y="1444316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133185</xdr:rowOff>
    </xdr:from>
    <xdr:ext cx="405111" cy="259045"/>
    <xdr:sp macro="" textlink="">
      <xdr:nvSpPr>
        <xdr:cNvPr id="679" name="n_1aveValue【児童館】&#10;有形固定資産減価償却率"/>
        <xdr:cNvSpPr txBox="1"/>
      </xdr:nvSpPr>
      <xdr:spPr>
        <a:xfrm>
          <a:off x="15266044" y="14192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90732</xdr:rowOff>
    </xdr:from>
    <xdr:ext cx="405111" cy="259045"/>
    <xdr:sp macro="" textlink="">
      <xdr:nvSpPr>
        <xdr:cNvPr id="680" name="n_2aveValue【児童館】&#10;有形固定資産減価償却率"/>
        <xdr:cNvSpPr txBox="1"/>
      </xdr:nvSpPr>
      <xdr:spPr>
        <a:xfrm>
          <a:off x="14389744" y="1414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93997</xdr:rowOff>
    </xdr:from>
    <xdr:ext cx="405111" cy="259045"/>
    <xdr:sp macro="" textlink="">
      <xdr:nvSpPr>
        <xdr:cNvPr id="681" name="n_3aveValue【児童館】&#10;有形固定資産減価償却率"/>
        <xdr:cNvSpPr txBox="1"/>
      </xdr:nvSpPr>
      <xdr:spPr>
        <a:xfrm>
          <a:off x="13500744" y="1415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124114</xdr:rowOff>
    </xdr:from>
    <xdr:ext cx="405111" cy="259045"/>
    <xdr:sp macro="" textlink="">
      <xdr:nvSpPr>
        <xdr:cNvPr id="682" name="n_4aveValue【児童館】&#10;有形固定資産減価償却率"/>
        <xdr:cNvSpPr txBox="1"/>
      </xdr:nvSpPr>
      <xdr:spPr>
        <a:xfrm>
          <a:off x="12611744" y="1452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49003</xdr:rowOff>
    </xdr:from>
    <xdr:ext cx="405111" cy="259045"/>
    <xdr:sp macro="" textlink="">
      <xdr:nvSpPr>
        <xdr:cNvPr id="683" name="n_1mainValue【児童館】&#10;有形固定資産減価償却率"/>
        <xdr:cNvSpPr txBox="1"/>
      </xdr:nvSpPr>
      <xdr:spPr>
        <a:xfrm>
          <a:off x="15266044" y="1462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14713</xdr:rowOff>
    </xdr:from>
    <xdr:ext cx="405111" cy="259045"/>
    <xdr:sp macro="" textlink="">
      <xdr:nvSpPr>
        <xdr:cNvPr id="684" name="n_2mainValue【児童館】&#10;有形固定資産減価償却率"/>
        <xdr:cNvSpPr txBox="1"/>
      </xdr:nvSpPr>
      <xdr:spPr>
        <a:xfrm>
          <a:off x="14389744" y="1458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120848</xdr:rowOff>
    </xdr:from>
    <xdr:ext cx="405111" cy="259045"/>
    <xdr:sp macro="" textlink="">
      <xdr:nvSpPr>
        <xdr:cNvPr id="685" name="n_3mainValue【児童館】&#10;有形固定資産減価償却率"/>
        <xdr:cNvSpPr txBox="1"/>
      </xdr:nvSpPr>
      <xdr:spPr>
        <a:xfrm>
          <a:off x="13500744" y="14522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108693</xdr:rowOff>
    </xdr:from>
    <xdr:ext cx="405111" cy="259045"/>
    <xdr:sp macro="" textlink="">
      <xdr:nvSpPr>
        <xdr:cNvPr id="686" name="n_4mainValue【児童館】&#10;有形固定資産減価償却率"/>
        <xdr:cNvSpPr txBox="1"/>
      </xdr:nvSpPr>
      <xdr:spPr>
        <a:xfrm>
          <a:off x="12611744" y="1416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7" name="直線コネクタ 696"/>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8" name="テキスト ボックス 697"/>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9" name="直線コネクタ 698"/>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0" name="テキスト ボックス 699"/>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1" name="直線コネクタ 700"/>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2" name="テキスト ボックス 701"/>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3" name="直線コネクタ 702"/>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4" name="テキスト ボックス 703"/>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72389</xdr:rowOff>
    </xdr:from>
    <xdr:to>
      <xdr:col>116</xdr:col>
      <xdr:colOff>62864</xdr:colOff>
      <xdr:row>85</xdr:row>
      <xdr:rowOff>76963</xdr:rowOff>
    </xdr:to>
    <xdr:cxnSp macro="">
      <xdr:nvCxnSpPr>
        <xdr:cNvPr id="708" name="直線コネクタ 707"/>
        <xdr:cNvCxnSpPr/>
      </xdr:nvCxnSpPr>
      <xdr:spPr>
        <a:xfrm flipV="1">
          <a:off x="22160864" y="13616939"/>
          <a:ext cx="0" cy="1033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80790</xdr:rowOff>
    </xdr:from>
    <xdr:ext cx="469744" cy="259045"/>
    <xdr:sp macro="" textlink="">
      <xdr:nvSpPr>
        <xdr:cNvPr id="709" name="【児童館】&#10;一人当たり面積最小値テキスト"/>
        <xdr:cNvSpPr txBox="1"/>
      </xdr:nvSpPr>
      <xdr:spPr>
        <a:xfrm>
          <a:off x="22199600" y="1465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76963</xdr:rowOff>
    </xdr:from>
    <xdr:to>
      <xdr:col>116</xdr:col>
      <xdr:colOff>152400</xdr:colOff>
      <xdr:row>85</xdr:row>
      <xdr:rowOff>76963</xdr:rowOff>
    </xdr:to>
    <xdr:cxnSp macro="">
      <xdr:nvCxnSpPr>
        <xdr:cNvPr id="710" name="直線コネクタ 709"/>
        <xdr:cNvCxnSpPr/>
      </xdr:nvCxnSpPr>
      <xdr:spPr>
        <a:xfrm>
          <a:off x="22072600" y="14650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19066</xdr:rowOff>
    </xdr:from>
    <xdr:ext cx="469744" cy="259045"/>
    <xdr:sp macro="" textlink="">
      <xdr:nvSpPr>
        <xdr:cNvPr id="711" name="【児童館】&#10;一人当たり面積最大値テキスト"/>
        <xdr:cNvSpPr txBox="1"/>
      </xdr:nvSpPr>
      <xdr:spPr>
        <a:xfrm>
          <a:off x="22199600" y="13392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72389</xdr:rowOff>
    </xdr:from>
    <xdr:to>
      <xdr:col>116</xdr:col>
      <xdr:colOff>152400</xdr:colOff>
      <xdr:row>79</xdr:row>
      <xdr:rowOff>72389</xdr:rowOff>
    </xdr:to>
    <xdr:cxnSp macro="">
      <xdr:nvCxnSpPr>
        <xdr:cNvPr id="712" name="直線コネクタ 711"/>
        <xdr:cNvCxnSpPr/>
      </xdr:nvCxnSpPr>
      <xdr:spPr>
        <a:xfrm>
          <a:off x="22072600" y="1361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140479</xdr:rowOff>
    </xdr:from>
    <xdr:ext cx="469744" cy="259045"/>
    <xdr:sp macro="" textlink="">
      <xdr:nvSpPr>
        <xdr:cNvPr id="713" name="【児童館】&#10;一人当たり面積平均値テキスト"/>
        <xdr:cNvSpPr txBox="1"/>
      </xdr:nvSpPr>
      <xdr:spPr>
        <a:xfrm>
          <a:off x="22199600" y="14199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117602</xdr:rowOff>
    </xdr:from>
    <xdr:to>
      <xdr:col>116</xdr:col>
      <xdr:colOff>114300</xdr:colOff>
      <xdr:row>84</xdr:row>
      <xdr:rowOff>47752</xdr:rowOff>
    </xdr:to>
    <xdr:sp macro="" textlink="">
      <xdr:nvSpPr>
        <xdr:cNvPr id="714" name="フローチャート: 判断 713"/>
        <xdr:cNvSpPr/>
      </xdr:nvSpPr>
      <xdr:spPr>
        <a:xfrm>
          <a:off x="221107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715" name="フローチャート: 判断 714"/>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117602</xdr:rowOff>
    </xdr:from>
    <xdr:to>
      <xdr:col>107</xdr:col>
      <xdr:colOff>101600</xdr:colOff>
      <xdr:row>84</xdr:row>
      <xdr:rowOff>47752</xdr:rowOff>
    </xdr:to>
    <xdr:sp macro="" textlink="">
      <xdr:nvSpPr>
        <xdr:cNvPr id="716" name="フローチャート: 判断 715"/>
        <xdr:cNvSpPr/>
      </xdr:nvSpPr>
      <xdr:spPr>
        <a:xfrm>
          <a:off x="20383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122174</xdr:rowOff>
    </xdr:from>
    <xdr:to>
      <xdr:col>102</xdr:col>
      <xdr:colOff>165100</xdr:colOff>
      <xdr:row>84</xdr:row>
      <xdr:rowOff>52324</xdr:rowOff>
    </xdr:to>
    <xdr:sp macro="" textlink="">
      <xdr:nvSpPr>
        <xdr:cNvPr id="717" name="フローチャート: 判断 716"/>
        <xdr:cNvSpPr/>
      </xdr:nvSpPr>
      <xdr:spPr>
        <a:xfrm>
          <a:off x="194945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131318</xdr:rowOff>
    </xdr:from>
    <xdr:to>
      <xdr:col>98</xdr:col>
      <xdr:colOff>38100</xdr:colOff>
      <xdr:row>84</xdr:row>
      <xdr:rowOff>61468</xdr:rowOff>
    </xdr:to>
    <xdr:sp macro="" textlink="">
      <xdr:nvSpPr>
        <xdr:cNvPr id="718" name="フローチャート: 判断 717"/>
        <xdr:cNvSpPr/>
      </xdr:nvSpPr>
      <xdr:spPr>
        <a:xfrm>
          <a:off x="18605500" y="1436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14732</xdr:rowOff>
    </xdr:from>
    <xdr:to>
      <xdr:col>116</xdr:col>
      <xdr:colOff>114300</xdr:colOff>
      <xdr:row>84</xdr:row>
      <xdr:rowOff>116332</xdr:rowOff>
    </xdr:to>
    <xdr:sp macro="" textlink="">
      <xdr:nvSpPr>
        <xdr:cNvPr id="724" name="楕円 723"/>
        <xdr:cNvSpPr/>
      </xdr:nvSpPr>
      <xdr:spPr>
        <a:xfrm>
          <a:off x="22110700" y="1441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164609</xdr:rowOff>
    </xdr:from>
    <xdr:ext cx="469744" cy="259045"/>
    <xdr:sp macro="" textlink="">
      <xdr:nvSpPr>
        <xdr:cNvPr id="725" name="【児童館】&#10;一人当たり面積該当値テキスト"/>
        <xdr:cNvSpPr txBox="1"/>
      </xdr:nvSpPr>
      <xdr:spPr>
        <a:xfrm>
          <a:off x="22199600" y="1439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28448</xdr:rowOff>
    </xdr:from>
    <xdr:to>
      <xdr:col>112</xdr:col>
      <xdr:colOff>38100</xdr:colOff>
      <xdr:row>84</xdr:row>
      <xdr:rowOff>130048</xdr:rowOff>
    </xdr:to>
    <xdr:sp macro="" textlink="">
      <xdr:nvSpPr>
        <xdr:cNvPr id="726" name="楕円 725"/>
        <xdr:cNvSpPr/>
      </xdr:nvSpPr>
      <xdr:spPr>
        <a:xfrm>
          <a:off x="21272500" y="1443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65532</xdr:rowOff>
    </xdr:from>
    <xdr:to>
      <xdr:col>116</xdr:col>
      <xdr:colOff>63500</xdr:colOff>
      <xdr:row>84</xdr:row>
      <xdr:rowOff>79248</xdr:rowOff>
    </xdr:to>
    <xdr:cxnSp macro="">
      <xdr:nvCxnSpPr>
        <xdr:cNvPr id="727" name="直線コネクタ 726"/>
        <xdr:cNvCxnSpPr/>
      </xdr:nvCxnSpPr>
      <xdr:spPr>
        <a:xfrm flipV="1">
          <a:off x="21323300" y="1446733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33020</xdr:rowOff>
    </xdr:from>
    <xdr:to>
      <xdr:col>107</xdr:col>
      <xdr:colOff>101600</xdr:colOff>
      <xdr:row>84</xdr:row>
      <xdr:rowOff>134620</xdr:rowOff>
    </xdr:to>
    <xdr:sp macro="" textlink="">
      <xdr:nvSpPr>
        <xdr:cNvPr id="728" name="楕円 727"/>
        <xdr:cNvSpPr/>
      </xdr:nvSpPr>
      <xdr:spPr>
        <a:xfrm>
          <a:off x="20383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79248</xdr:rowOff>
    </xdr:from>
    <xdr:to>
      <xdr:col>111</xdr:col>
      <xdr:colOff>177800</xdr:colOff>
      <xdr:row>84</xdr:row>
      <xdr:rowOff>83820</xdr:rowOff>
    </xdr:to>
    <xdr:cxnSp macro="">
      <xdr:nvCxnSpPr>
        <xdr:cNvPr id="729" name="直線コネクタ 728"/>
        <xdr:cNvCxnSpPr/>
      </xdr:nvCxnSpPr>
      <xdr:spPr>
        <a:xfrm flipV="1">
          <a:off x="20434300" y="144810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42163</xdr:rowOff>
    </xdr:from>
    <xdr:to>
      <xdr:col>102</xdr:col>
      <xdr:colOff>165100</xdr:colOff>
      <xdr:row>84</xdr:row>
      <xdr:rowOff>143763</xdr:rowOff>
    </xdr:to>
    <xdr:sp macro="" textlink="">
      <xdr:nvSpPr>
        <xdr:cNvPr id="730" name="楕円 729"/>
        <xdr:cNvSpPr/>
      </xdr:nvSpPr>
      <xdr:spPr>
        <a:xfrm>
          <a:off x="19494500" y="1444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83820</xdr:rowOff>
    </xdr:from>
    <xdr:to>
      <xdr:col>107</xdr:col>
      <xdr:colOff>50800</xdr:colOff>
      <xdr:row>84</xdr:row>
      <xdr:rowOff>92963</xdr:rowOff>
    </xdr:to>
    <xdr:cxnSp macro="">
      <xdr:nvCxnSpPr>
        <xdr:cNvPr id="731" name="直線コネクタ 730"/>
        <xdr:cNvCxnSpPr/>
      </xdr:nvCxnSpPr>
      <xdr:spPr>
        <a:xfrm flipV="1">
          <a:off x="19545300" y="1448562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46737</xdr:rowOff>
    </xdr:from>
    <xdr:to>
      <xdr:col>98</xdr:col>
      <xdr:colOff>38100</xdr:colOff>
      <xdr:row>84</xdr:row>
      <xdr:rowOff>148337</xdr:rowOff>
    </xdr:to>
    <xdr:sp macro="" textlink="">
      <xdr:nvSpPr>
        <xdr:cNvPr id="732" name="楕円 731"/>
        <xdr:cNvSpPr/>
      </xdr:nvSpPr>
      <xdr:spPr>
        <a:xfrm>
          <a:off x="18605500" y="1444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92963</xdr:rowOff>
    </xdr:from>
    <xdr:to>
      <xdr:col>102</xdr:col>
      <xdr:colOff>114300</xdr:colOff>
      <xdr:row>84</xdr:row>
      <xdr:rowOff>97537</xdr:rowOff>
    </xdr:to>
    <xdr:cxnSp macro="">
      <xdr:nvCxnSpPr>
        <xdr:cNvPr id="733" name="直線コネクタ 732"/>
        <xdr:cNvCxnSpPr/>
      </xdr:nvCxnSpPr>
      <xdr:spPr>
        <a:xfrm flipV="1">
          <a:off x="18656300" y="14494763"/>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55135</xdr:rowOff>
    </xdr:from>
    <xdr:ext cx="469744" cy="259045"/>
    <xdr:sp macro="" textlink="">
      <xdr:nvSpPr>
        <xdr:cNvPr id="734" name="n_1aveValue【児童館】&#10;一人当たり面積"/>
        <xdr:cNvSpPr txBox="1"/>
      </xdr:nvSpPr>
      <xdr:spPr>
        <a:xfrm>
          <a:off x="210757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64279</xdr:rowOff>
    </xdr:from>
    <xdr:ext cx="469744" cy="259045"/>
    <xdr:sp macro="" textlink="">
      <xdr:nvSpPr>
        <xdr:cNvPr id="735" name="n_2aveValue【児童館】&#10;一人当たり面積"/>
        <xdr:cNvSpPr txBox="1"/>
      </xdr:nvSpPr>
      <xdr:spPr>
        <a:xfrm>
          <a:off x="20199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68851</xdr:rowOff>
    </xdr:from>
    <xdr:ext cx="469744" cy="259045"/>
    <xdr:sp macro="" textlink="">
      <xdr:nvSpPr>
        <xdr:cNvPr id="736" name="n_3aveValue【児童館】&#10;一人当たり面積"/>
        <xdr:cNvSpPr txBox="1"/>
      </xdr:nvSpPr>
      <xdr:spPr>
        <a:xfrm>
          <a:off x="19310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77995</xdr:rowOff>
    </xdr:from>
    <xdr:ext cx="469744" cy="259045"/>
    <xdr:sp macro="" textlink="">
      <xdr:nvSpPr>
        <xdr:cNvPr id="737" name="n_4aveValue【児童館】&#10;一人当たり面積"/>
        <xdr:cNvSpPr txBox="1"/>
      </xdr:nvSpPr>
      <xdr:spPr>
        <a:xfrm>
          <a:off x="18421427" y="1413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121175</xdr:rowOff>
    </xdr:from>
    <xdr:ext cx="469744" cy="259045"/>
    <xdr:sp macro="" textlink="">
      <xdr:nvSpPr>
        <xdr:cNvPr id="738" name="n_1mainValue【児童館】&#10;一人当たり面積"/>
        <xdr:cNvSpPr txBox="1"/>
      </xdr:nvSpPr>
      <xdr:spPr>
        <a:xfrm>
          <a:off x="21075727" y="1452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125747</xdr:rowOff>
    </xdr:from>
    <xdr:ext cx="469744" cy="259045"/>
    <xdr:sp macro="" textlink="">
      <xdr:nvSpPr>
        <xdr:cNvPr id="739" name="n_2mainValue【児童館】&#10;一人当たり面積"/>
        <xdr:cNvSpPr txBox="1"/>
      </xdr:nvSpPr>
      <xdr:spPr>
        <a:xfrm>
          <a:off x="20199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134890</xdr:rowOff>
    </xdr:from>
    <xdr:ext cx="469744" cy="259045"/>
    <xdr:sp macro="" textlink="">
      <xdr:nvSpPr>
        <xdr:cNvPr id="740" name="n_3mainValue【児童館】&#10;一人当たり面積"/>
        <xdr:cNvSpPr txBox="1"/>
      </xdr:nvSpPr>
      <xdr:spPr>
        <a:xfrm>
          <a:off x="19310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139464</xdr:rowOff>
    </xdr:from>
    <xdr:ext cx="469744" cy="259045"/>
    <xdr:sp macro="" textlink="">
      <xdr:nvSpPr>
        <xdr:cNvPr id="741" name="n_4mainValue【児童館】&#10;一人当たり面積"/>
        <xdr:cNvSpPr txBox="1"/>
      </xdr:nvSpPr>
      <xdr:spPr>
        <a:xfrm>
          <a:off x="18421427" y="1454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2" name="テキスト ボックス 761"/>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4" name="テキスト ボックス 763"/>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5"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766" name="直線コネクタ 765"/>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7"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8" name="直線コネクタ 767"/>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769" name="【公民館】&#10;有形固定資産減価償却率最大値テキスト"/>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770" name="直線コネクタ 769"/>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771" name="【公民館】&#10;有形固定資産減価償却率平均値テキスト"/>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772" name="フローチャート: 判断 771"/>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773" name="フローチャート: 判断 772"/>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774" name="フローチャート: 判断 773"/>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75" name="フローチャート: 判断 774"/>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776" name="フローチャート: 判断 775"/>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71120</xdr:rowOff>
    </xdr:from>
    <xdr:to>
      <xdr:col>85</xdr:col>
      <xdr:colOff>177800</xdr:colOff>
      <xdr:row>108</xdr:row>
      <xdr:rowOff>1270</xdr:rowOff>
    </xdr:to>
    <xdr:sp macro="" textlink="">
      <xdr:nvSpPr>
        <xdr:cNvPr id="782" name="楕円 781"/>
        <xdr:cNvSpPr/>
      </xdr:nvSpPr>
      <xdr:spPr>
        <a:xfrm>
          <a:off x="162687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49547</xdr:rowOff>
    </xdr:from>
    <xdr:ext cx="405111" cy="259045"/>
    <xdr:sp macro="" textlink="">
      <xdr:nvSpPr>
        <xdr:cNvPr id="783" name="【公民館】&#10;有形固定資産減価償却率該当値テキスト"/>
        <xdr:cNvSpPr txBox="1"/>
      </xdr:nvSpPr>
      <xdr:spPr>
        <a:xfrm>
          <a:off x="16357600" y="183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57786</xdr:rowOff>
    </xdr:from>
    <xdr:to>
      <xdr:col>81</xdr:col>
      <xdr:colOff>101600</xdr:colOff>
      <xdr:row>107</xdr:row>
      <xdr:rowOff>159386</xdr:rowOff>
    </xdr:to>
    <xdr:sp macro="" textlink="">
      <xdr:nvSpPr>
        <xdr:cNvPr id="784" name="楕円 783"/>
        <xdr:cNvSpPr/>
      </xdr:nvSpPr>
      <xdr:spPr>
        <a:xfrm>
          <a:off x="15430500" y="1840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108586</xdr:rowOff>
    </xdr:from>
    <xdr:to>
      <xdr:col>85</xdr:col>
      <xdr:colOff>127000</xdr:colOff>
      <xdr:row>107</xdr:row>
      <xdr:rowOff>121920</xdr:rowOff>
    </xdr:to>
    <xdr:cxnSp macro="">
      <xdr:nvCxnSpPr>
        <xdr:cNvPr id="785" name="直線コネクタ 784"/>
        <xdr:cNvCxnSpPr/>
      </xdr:nvCxnSpPr>
      <xdr:spPr>
        <a:xfrm>
          <a:off x="15481300" y="18453736"/>
          <a:ext cx="8382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31114</xdr:rowOff>
    </xdr:from>
    <xdr:to>
      <xdr:col>76</xdr:col>
      <xdr:colOff>165100</xdr:colOff>
      <xdr:row>107</xdr:row>
      <xdr:rowOff>132714</xdr:rowOff>
    </xdr:to>
    <xdr:sp macro="" textlink="">
      <xdr:nvSpPr>
        <xdr:cNvPr id="786" name="楕円 785"/>
        <xdr:cNvSpPr/>
      </xdr:nvSpPr>
      <xdr:spPr>
        <a:xfrm>
          <a:off x="14541500" y="1837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81914</xdr:rowOff>
    </xdr:from>
    <xdr:to>
      <xdr:col>81</xdr:col>
      <xdr:colOff>50800</xdr:colOff>
      <xdr:row>107</xdr:row>
      <xdr:rowOff>108586</xdr:rowOff>
    </xdr:to>
    <xdr:cxnSp macro="">
      <xdr:nvCxnSpPr>
        <xdr:cNvPr id="787" name="直線コネクタ 786"/>
        <xdr:cNvCxnSpPr/>
      </xdr:nvCxnSpPr>
      <xdr:spPr>
        <a:xfrm>
          <a:off x="14592300" y="18427064"/>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4445</xdr:rowOff>
    </xdr:from>
    <xdr:to>
      <xdr:col>72</xdr:col>
      <xdr:colOff>38100</xdr:colOff>
      <xdr:row>107</xdr:row>
      <xdr:rowOff>106045</xdr:rowOff>
    </xdr:to>
    <xdr:sp macro="" textlink="">
      <xdr:nvSpPr>
        <xdr:cNvPr id="788" name="楕円 787"/>
        <xdr:cNvSpPr/>
      </xdr:nvSpPr>
      <xdr:spPr>
        <a:xfrm>
          <a:off x="13652500" y="1834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55245</xdr:rowOff>
    </xdr:from>
    <xdr:to>
      <xdr:col>76</xdr:col>
      <xdr:colOff>114300</xdr:colOff>
      <xdr:row>107</xdr:row>
      <xdr:rowOff>81914</xdr:rowOff>
    </xdr:to>
    <xdr:cxnSp macro="">
      <xdr:nvCxnSpPr>
        <xdr:cNvPr id="789" name="直線コネクタ 788"/>
        <xdr:cNvCxnSpPr/>
      </xdr:nvCxnSpPr>
      <xdr:spPr>
        <a:xfrm>
          <a:off x="13703300" y="18400395"/>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120650</xdr:rowOff>
    </xdr:from>
    <xdr:to>
      <xdr:col>67</xdr:col>
      <xdr:colOff>101600</xdr:colOff>
      <xdr:row>107</xdr:row>
      <xdr:rowOff>50800</xdr:rowOff>
    </xdr:to>
    <xdr:sp macro="" textlink="">
      <xdr:nvSpPr>
        <xdr:cNvPr id="790" name="楕円 789"/>
        <xdr:cNvSpPr/>
      </xdr:nvSpPr>
      <xdr:spPr>
        <a:xfrm>
          <a:off x="12763500" y="1829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0</xdr:rowOff>
    </xdr:from>
    <xdr:to>
      <xdr:col>71</xdr:col>
      <xdr:colOff>177800</xdr:colOff>
      <xdr:row>107</xdr:row>
      <xdr:rowOff>55245</xdr:rowOff>
    </xdr:to>
    <xdr:cxnSp macro="">
      <xdr:nvCxnSpPr>
        <xdr:cNvPr id="791" name="直線コネクタ 790"/>
        <xdr:cNvCxnSpPr/>
      </xdr:nvCxnSpPr>
      <xdr:spPr>
        <a:xfrm>
          <a:off x="12814300" y="1834515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38752</xdr:rowOff>
    </xdr:from>
    <xdr:ext cx="405111" cy="259045"/>
    <xdr:sp macro="" textlink="">
      <xdr:nvSpPr>
        <xdr:cNvPr id="792" name="n_1aveValue【公民館】&#10;有形固定資産減価償却率"/>
        <xdr:cNvSpPr txBox="1"/>
      </xdr:nvSpPr>
      <xdr:spPr>
        <a:xfrm>
          <a:off x="152660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793" name="n_2aveValue【公民館】&#10;有形固定資産減価償却率"/>
        <xdr:cNvSpPr txBox="1"/>
      </xdr:nvSpPr>
      <xdr:spPr>
        <a:xfrm>
          <a:off x="14389744" y="1786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794" name="n_3aveValue【公民館】&#10;有形固定資産減価償却率"/>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38752</xdr:rowOff>
    </xdr:from>
    <xdr:ext cx="405111" cy="259045"/>
    <xdr:sp macro="" textlink="">
      <xdr:nvSpPr>
        <xdr:cNvPr id="795" name="n_4aveValue【公民館】&#10;有形固定資産減価償却率"/>
        <xdr:cNvSpPr txBox="1"/>
      </xdr:nvSpPr>
      <xdr:spPr>
        <a:xfrm>
          <a:off x="126117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150513</xdr:rowOff>
    </xdr:from>
    <xdr:ext cx="405111" cy="259045"/>
    <xdr:sp macro="" textlink="">
      <xdr:nvSpPr>
        <xdr:cNvPr id="796" name="n_1mainValue【公民館】&#10;有形固定資産減価償却率"/>
        <xdr:cNvSpPr txBox="1"/>
      </xdr:nvSpPr>
      <xdr:spPr>
        <a:xfrm>
          <a:off x="15266044" y="1849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123841</xdr:rowOff>
    </xdr:from>
    <xdr:ext cx="405111" cy="259045"/>
    <xdr:sp macro="" textlink="">
      <xdr:nvSpPr>
        <xdr:cNvPr id="797" name="n_2mainValue【公民館】&#10;有形固定資産減価償却率"/>
        <xdr:cNvSpPr txBox="1"/>
      </xdr:nvSpPr>
      <xdr:spPr>
        <a:xfrm>
          <a:off x="14389744" y="1846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97172</xdr:rowOff>
    </xdr:from>
    <xdr:ext cx="405111" cy="259045"/>
    <xdr:sp macro="" textlink="">
      <xdr:nvSpPr>
        <xdr:cNvPr id="798" name="n_3mainValue【公民館】&#10;有形固定資産減価償却率"/>
        <xdr:cNvSpPr txBox="1"/>
      </xdr:nvSpPr>
      <xdr:spPr>
        <a:xfrm>
          <a:off x="13500744" y="1844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41927</xdr:rowOff>
    </xdr:from>
    <xdr:ext cx="405111" cy="259045"/>
    <xdr:sp macro="" textlink="">
      <xdr:nvSpPr>
        <xdr:cNvPr id="799" name="n_4mainValue【公民館】&#10;有形固定資産減価償却率"/>
        <xdr:cNvSpPr txBox="1"/>
      </xdr:nvSpPr>
      <xdr:spPr>
        <a:xfrm>
          <a:off x="12611744" y="183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0" name="直線コネクタ 809"/>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1" name="テキスト ボックス 810"/>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2" name="直線コネクタ 811"/>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3" name="テキスト ボックス 812"/>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4" name="直線コネクタ 813"/>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5" name="テキスト ボックス 814"/>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6" name="直線コネクタ 815"/>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7" name="テキスト ボックス 816"/>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821" name="直線コネクタ 820"/>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822" name="【公民館】&#10;一人当たり面積最小値テキスト"/>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823" name="直線コネクタ 822"/>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824" name="【公民館】&#10;一人当たり面積最大値テキスト"/>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825" name="直線コネクタ 824"/>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149217</xdr:rowOff>
    </xdr:from>
    <xdr:ext cx="469744" cy="259045"/>
    <xdr:sp macro="" textlink="">
      <xdr:nvSpPr>
        <xdr:cNvPr id="826" name="【公民館】&#10;一人当たり面積平均値テキスト"/>
        <xdr:cNvSpPr txBox="1"/>
      </xdr:nvSpPr>
      <xdr:spPr>
        <a:xfrm>
          <a:off x="22199600" y="18322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827" name="フローチャート: 判断 826"/>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828" name="フローチャート: 判断 827"/>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829" name="フローチャート: 判断 828"/>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830" name="フローチャート: 判断 829"/>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831" name="フローチャート: 判断 830"/>
        <xdr:cNvSpPr/>
      </xdr:nvSpPr>
      <xdr:spPr>
        <a:xfrm>
          <a:off x="18605500" y="1836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167132</xdr:rowOff>
    </xdr:from>
    <xdr:to>
      <xdr:col>116</xdr:col>
      <xdr:colOff>114300</xdr:colOff>
      <xdr:row>106</xdr:row>
      <xdr:rowOff>97282</xdr:rowOff>
    </xdr:to>
    <xdr:sp macro="" textlink="">
      <xdr:nvSpPr>
        <xdr:cNvPr id="837" name="楕円 836"/>
        <xdr:cNvSpPr/>
      </xdr:nvSpPr>
      <xdr:spPr>
        <a:xfrm>
          <a:off x="22110700" y="1816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18559</xdr:rowOff>
    </xdr:from>
    <xdr:ext cx="469744" cy="259045"/>
    <xdr:sp macro="" textlink="">
      <xdr:nvSpPr>
        <xdr:cNvPr id="838" name="【公民館】&#10;一人当たり面積該当値テキスト"/>
        <xdr:cNvSpPr txBox="1"/>
      </xdr:nvSpPr>
      <xdr:spPr>
        <a:xfrm>
          <a:off x="22199600" y="1802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166675</xdr:rowOff>
    </xdr:from>
    <xdr:to>
      <xdr:col>112</xdr:col>
      <xdr:colOff>38100</xdr:colOff>
      <xdr:row>106</xdr:row>
      <xdr:rowOff>96825</xdr:rowOff>
    </xdr:to>
    <xdr:sp macro="" textlink="">
      <xdr:nvSpPr>
        <xdr:cNvPr id="839" name="楕円 838"/>
        <xdr:cNvSpPr/>
      </xdr:nvSpPr>
      <xdr:spPr>
        <a:xfrm>
          <a:off x="21272500" y="1816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46025</xdr:rowOff>
    </xdr:from>
    <xdr:to>
      <xdr:col>116</xdr:col>
      <xdr:colOff>63500</xdr:colOff>
      <xdr:row>106</xdr:row>
      <xdr:rowOff>46482</xdr:rowOff>
    </xdr:to>
    <xdr:cxnSp macro="">
      <xdr:nvCxnSpPr>
        <xdr:cNvPr id="840" name="直線コネクタ 839"/>
        <xdr:cNvCxnSpPr/>
      </xdr:nvCxnSpPr>
      <xdr:spPr>
        <a:xfrm>
          <a:off x="21323300" y="18219725"/>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24943</xdr:rowOff>
    </xdr:from>
    <xdr:to>
      <xdr:col>107</xdr:col>
      <xdr:colOff>101600</xdr:colOff>
      <xdr:row>106</xdr:row>
      <xdr:rowOff>126543</xdr:rowOff>
    </xdr:to>
    <xdr:sp macro="" textlink="">
      <xdr:nvSpPr>
        <xdr:cNvPr id="841" name="楕円 840"/>
        <xdr:cNvSpPr/>
      </xdr:nvSpPr>
      <xdr:spPr>
        <a:xfrm>
          <a:off x="20383500" y="1819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46025</xdr:rowOff>
    </xdr:from>
    <xdr:to>
      <xdr:col>111</xdr:col>
      <xdr:colOff>177800</xdr:colOff>
      <xdr:row>106</xdr:row>
      <xdr:rowOff>75743</xdr:rowOff>
    </xdr:to>
    <xdr:cxnSp macro="">
      <xdr:nvCxnSpPr>
        <xdr:cNvPr id="842" name="直線コネクタ 841"/>
        <xdr:cNvCxnSpPr/>
      </xdr:nvCxnSpPr>
      <xdr:spPr>
        <a:xfrm flipV="1">
          <a:off x="20434300" y="18219725"/>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112725</xdr:rowOff>
    </xdr:from>
    <xdr:to>
      <xdr:col>102</xdr:col>
      <xdr:colOff>165100</xdr:colOff>
      <xdr:row>107</xdr:row>
      <xdr:rowOff>42875</xdr:rowOff>
    </xdr:to>
    <xdr:sp macro="" textlink="">
      <xdr:nvSpPr>
        <xdr:cNvPr id="843" name="楕円 842"/>
        <xdr:cNvSpPr/>
      </xdr:nvSpPr>
      <xdr:spPr>
        <a:xfrm>
          <a:off x="19494500" y="1828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75743</xdr:rowOff>
    </xdr:from>
    <xdr:to>
      <xdr:col>107</xdr:col>
      <xdr:colOff>50800</xdr:colOff>
      <xdr:row>106</xdr:row>
      <xdr:rowOff>163525</xdr:rowOff>
    </xdr:to>
    <xdr:cxnSp macro="">
      <xdr:nvCxnSpPr>
        <xdr:cNvPr id="844" name="直線コネクタ 843"/>
        <xdr:cNvCxnSpPr/>
      </xdr:nvCxnSpPr>
      <xdr:spPr>
        <a:xfrm flipV="1">
          <a:off x="19545300" y="18249443"/>
          <a:ext cx="889000" cy="8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40945</xdr:rowOff>
    </xdr:from>
    <xdr:to>
      <xdr:col>98</xdr:col>
      <xdr:colOff>38100</xdr:colOff>
      <xdr:row>106</xdr:row>
      <xdr:rowOff>142545</xdr:rowOff>
    </xdr:to>
    <xdr:sp macro="" textlink="">
      <xdr:nvSpPr>
        <xdr:cNvPr id="845" name="楕円 844"/>
        <xdr:cNvSpPr/>
      </xdr:nvSpPr>
      <xdr:spPr>
        <a:xfrm>
          <a:off x="18605500" y="1821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91745</xdr:rowOff>
    </xdr:from>
    <xdr:to>
      <xdr:col>102</xdr:col>
      <xdr:colOff>114300</xdr:colOff>
      <xdr:row>106</xdr:row>
      <xdr:rowOff>163525</xdr:rowOff>
    </xdr:to>
    <xdr:cxnSp macro="">
      <xdr:nvCxnSpPr>
        <xdr:cNvPr id="846" name="直線コネクタ 845"/>
        <xdr:cNvCxnSpPr/>
      </xdr:nvCxnSpPr>
      <xdr:spPr>
        <a:xfrm>
          <a:off x="18656300" y="18265445"/>
          <a:ext cx="889000" cy="7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112641</xdr:rowOff>
    </xdr:from>
    <xdr:ext cx="469744" cy="259045"/>
    <xdr:sp macro="" textlink="">
      <xdr:nvSpPr>
        <xdr:cNvPr id="847" name="n_1aveValue【公民館】&#10;一人当たり面積"/>
        <xdr:cNvSpPr txBox="1"/>
      </xdr:nvSpPr>
      <xdr:spPr>
        <a:xfrm>
          <a:off x="21075727" y="1845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116755</xdr:rowOff>
    </xdr:from>
    <xdr:ext cx="469744" cy="259045"/>
    <xdr:sp macro="" textlink="">
      <xdr:nvSpPr>
        <xdr:cNvPr id="848" name="n_2aveValue【公民館】&#10;一人当たり面積"/>
        <xdr:cNvSpPr txBox="1"/>
      </xdr:nvSpPr>
      <xdr:spPr>
        <a:xfrm>
          <a:off x="20199427" y="1846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849" name="n_3aveValue【公民館】&#10;一人当たり面積"/>
        <xdr:cNvSpPr txBox="1"/>
      </xdr:nvSpPr>
      <xdr:spPr>
        <a:xfrm>
          <a:off x="19310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112183</xdr:rowOff>
    </xdr:from>
    <xdr:ext cx="469744" cy="259045"/>
    <xdr:sp macro="" textlink="">
      <xdr:nvSpPr>
        <xdr:cNvPr id="850" name="n_4aveValue【公民館】&#10;一人当たり面積"/>
        <xdr:cNvSpPr txBox="1"/>
      </xdr:nvSpPr>
      <xdr:spPr>
        <a:xfrm>
          <a:off x="18421427" y="1845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113352</xdr:rowOff>
    </xdr:from>
    <xdr:ext cx="469744" cy="259045"/>
    <xdr:sp macro="" textlink="">
      <xdr:nvSpPr>
        <xdr:cNvPr id="851" name="n_1mainValue【公民館】&#10;一人当たり面積"/>
        <xdr:cNvSpPr txBox="1"/>
      </xdr:nvSpPr>
      <xdr:spPr>
        <a:xfrm>
          <a:off x="21075727" y="17944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143070</xdr:rowOff>
    </xdr:from>
    <xdr:ext cx="469744" cy="259045"/>
    <xdr:sp macro="" textlink="">
      <xdr:nvSpPr>
        <xdr:cNvPr id="852" name="n_2mainValue【公民館】&#10;一人当たり面積"/>
        <xdr:cNvSpPr txBox="1"/>
      </xdr:nvSpPr>
      <xdr:spPr>
        <a:xfrm>
          <a:off x="20199427" y="17973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59402</xdr:rowOff>
    </xdr:from>
    <xdr:ext cx="469744" cy="259045"/>
    <xdr:sp macro="" textlink="">
      <xdr:nvSpPr>
        <xdr:cNvPr id="853" name="n_3mainValue【公民館】&#10;一人当たり面積"/>
        <xdr:cNvSpPr txBox="1"/>
      </xdr:nvSpPr>
      <xdr:spPr>
        <a:xfrm>
          <a:off x="19310427" y="18061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159072</xdr:rowOff>
    </xdr:from>
    <xdr:ext cx="469744" cy="259045"/>
    <xdr:sp macro="" textlink="">
      <xdr:nvSpPr>
        <xdr:cNvPr id="854" name="n_4mainValue【公民館】&#10;一人当たり面積"/>
        <xdr:cNvSpPr txBox="1"/>
      </xdr:nvSpPr>
      <xdr:spPr>
        <a:xfrm>
          <a:off x="18421427" y="17989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類似団体と比較して特に有形固定資産減価償却率が</a:t>
          </a:r>
          <a:r>
            <a:rPr kumimoji="1" lang="ja-JP" altLang="en-US" sz="1100">
              <a:solidFill>
                <a:srgbClr val="FF0000"/>
              </a:solidFill>
              <a:effectLst/>
              <a:latin typeface="+mn-lt"/>
              <a:ea typeface="+mn-ea"/>
              <a:cs typeface="+mn-cs"/>
            </a:rPr>
            <a:t>特に</a:t>
          </a:r>
          <a:r>
            <a:rPr kumimoji="1" lang="ja-JP" altLang="ja-JP" sz="1100">
              <a:solidFill>
                <a:schemeClr val="dk1"/>
              </a:solidFill>
              <a:effectLst/>
              <a:latin typeface="+mn-lt"/>
              <a:ea typeface="+mn-ea"/>
              <a:cs typeface="+mn-cs"/>
            </a:rPr>
            <a:t>高くなっている施設は、道路、認定こども園・幼稚園・保育所、</a:t>
          </a:r>
          <a:r>
            <a:rPr kumimoji="1" lang="ja-JP" altLang="en-US" sz="1100">
              <a:solidFill>
                <a:schemeClr val="dk1"/>
              </a:solidFill>
              <a:effectLst/>
              <a:latin typeface="+mn-lt"/>
              <a:ea typeface="+mn-ea"/>
              <a:cs typeface="+mn-cs"/>
            </a:rPr>
            <a:t>児童館、</a:t>
          </a:r>
          <a:r>
            <a:rPr kumimoji="1" lang="ja-JP" altLang="ja-JP" sz="1100">
              <a:solidFill>
                <a:schemeClr val="dk1"/>
              </a:solidFill>
              <a:effectLst/>
              <a:latin typeface="+mn-lt"/>
              <a:ea typeface="+mn-ea"/>
              <a:cs typeface="+mn-cs"/>
            </a:rPr>
            <a:t>公民館であり、特に低くなっている施設は橋りょう</a:t>
          </a:r>
          <a:r>
            <a:rPr kumimoji="1" lang="ja-JP" altLang="en-US" sz="1100">
              <a:solidFill>
                <a:srgbClr val="FF0000"/>
              </a:solidFill>
              <a:effectLst/>
              <a:latin typeface="+mn-lt"/>
              <a:ea typeface="+mn-ea"/>
              <a:cs typeface="+mn-cs"/>
            </a:rPr>
            <a:t>・トンネル</a:t>
          </a:r>
          <a:r>
            <a:rPr kumimoji="1" lang="ja-JP" altLang="ja-JP" sz="1100">
              <a:solidFill>
                <a:schemeClr val="dk1"/>
              </a:solidFill>
              <a:effectLst/>
              <a:latin typeface="+mn-lt"/>
              <a:ea typeface="+mn-ea"/>
              <a:cs typeface="+mn-cs"/>
            </a:rPr>
            <a:t>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人口一人当たりの面積について、類似団体より高くなっている施設は、学校施設、公営住宅、公民館であり、特に低くなっている施設は橋りょう</a:t>
          </a:r>
          <a:r>
            <a:rPr kumimoji="1" lang="ja-JP" altLang="en-US" sz="1100">
              <a:solidFill>
                <a:srgbClr val="FF0000"/>
              </a:solidFill>
              <a:effectLst/>
              <a:latin typeface="+mn-lt"/>
              <a:ea typeface="+mn-ea"/>
              <a:cs typeface="+mn-cs"/>
            </a:rPr>
            <a:t>・トンネル</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chemeClr val="dk1"/>
              </a:solidFill>
              <a:effectLst/>
              <a:latin typeface="+mn-lt"/>
              <a:ea typeface="+mn-ea"/>
              <a:cs typeface="+mn-cs"/>
            </a:rPr>
            <a:t>　いずれの施設においても、長寿命化計画に基づき老朽化対策等に取り組んでいく必要がある。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6,607
6,572
109.48
6,788,930
6,481,920
287,336
3,692,040
5,710,367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79" name="【体育館・プール】&#10;有形固定資産減価償却率平均値テキスト"/>
        <xdr:cNvSpPr txBox="1"/>
      </xdr:nvSpPr>
      <xdr:spPr>
        <a:xfrm>
          <a:off x="4673600" y="10420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84" name="フローチャート: 判断 83"/>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148409</xdr:rowOff>
    </xdr:from>
    <xdr:to>
      <xdr:col>24</xdr:col>
      <xdr:colOff>114300</xdr:colOff>
      <xdr:row>62</xdr:row>
      <xdr:rowOff>78559</xdr:rowOff>
    </xdr:to>
    <xdr:sp macro="" textlink="">
      <xdr:nvSpPr>
        <xdr:cNvPr id="90" name="楕円 89"/>
        <xdr:cNvSpPr/>
      </xdr:nvSpPr>
      <xdr:spPr>
        <a:xfrm>
          <a:off x="4584700" y="1060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126836</xdr:rowOff>
    </xdr:from>
    <xdr:ext cx="405111" cy="259045"/>
    <xdr:sp macro="" textlink="">
      <xdr:nvSpPr>
        <xdr:cNvPr id="91" name="【体育館・プール】&#10;有形固定資産減価償却率該当値テキスト"/>
        <xdr:cNvSpPr txBox="1"/>
      </xdr:nvSpPr>
      <xdr:spPr>
        <a:xfrm>
          <a:off x="4673600"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117384</xdr:rowOff>
    </xdr:from>
    <xdr:to>
      <xdr:col>20</xdr:col>
      <xdr:colOff>38100</xdr:colOff>
      <xdr:row>62</xdr:row>
      <xdr:rowOff>47534</xdr:rowOff>
    </xdr:to>
    <xdr:sp macro="" textlink="">
      <xdr:nvSpPr>
        <xdr:cNvPr id="92" name="楕円 91"/>
        <xdr:cNvSpPr/>
      </xdr:nvSpPr>
      <xdr:spPr>
        <a:xfrm>
          <a:off x="3746500" y="1057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168184</xdr:rowOff>
    </xdr:from>
    <xdr:to>
      <xdr:col>24</xdr:col>
      <xdr:colOff>63500</xdr:colOff>
      <xdr:row>62</xdr:row>
      <xdr:rowOff>27759</xdr:rowOff>
    </xdr:to>
    <xdr:cxnSp macro="">
      <xdr:nvCxnSpPr>
        <xdr:cNvPr id="93" name="直線コネクタ 92"/>
        <xdr:cNvCxnSpPr/>
      </xdr:nvCxnSpPr>
      <xdr:spPr>
        <a:xfrm>
          <a:off x="3797300" y="10626634"/>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94524</xdr:rowOff>
    </xdr:from>
    <xdr:to>
      <xdr:col>15</xdr:col>
      <xdr:colOff>101600</xdr:colOff>
      <xdr:row>62</xdr:row>
      <xdr:rowOff>24674</xdr:rowOff>
    </xdr:to>
    <xdr:sp macro="" textlink="">
      <xdr:nvSpPr>
        <xdr:cNvPr id="94" name="楕円 93"/>
        <xdr:cNvSpPr/>
      </xdr:nvSpPr>
      <xdr:spPr>
        <a:xfrm>
          <a:off x="2857500" y="1055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145324</xdr:rowOff>
    </xdr:from>
    <xdr:to>
      <xdr:col>19</xdr:col>
      <xdr:colOff>177800</xdr:colOff>
      <xdr:row>61</xdr:row>
      <xdr:rowOff>168184</xdr:rowOff>
    </xdr:to>
    <xdr:cxnSp macro="">
      <xdr:nvCxnSpPr>
        <xdr:cNvPr id="95" name="直線コネクタ 94"/>
        <xdr:cNvCxnSpPr/>
      </xdr:nvCxnSpPr>
      <xdr:spPr>
        <a:xfrm>
          <a:off x="2908300" y="1060377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122283</xdr:rowOff>
    </xdr:from>
    <xdr:to>
      <xdr:col>10</xdr:col>
      <xdr:colOff>165100</xdr:colOff>
      <xdr:row>62</xdr:row>
      <xdr:rowOff>52433</xdr:rowOff>
    </xdr:to>
    <xdr:sp macro="" textlink="">
      <xdr:nvSpPr>
        <xdr:cNvPr id="96" name="楕円 95"/>
        <xdr:cNvSpPr/>
      </xdr:nvSpPr>
      <xdr:spPr>
        <a:xfrm>
          <a:off x="1968500" y="105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145324</xdr:rowOff>
    </xdr:from>
    <xdr:to>
      <xdr:col>15</xdr:col>
      <xdr:colOff>50800</xdr:colOff>
      <xdr:row>62</xdr:row>
      <xdr:rowOff>1633</xdr:rowOff>
    </xdr:to>
    <xdr:cxnSp macro="">
      <xdr:nvCxnSpPr>
        <xdr:cNvPr id="97" name="直線コネクタ 96"/>
        <xdr:cNvCxnSpPr/>
      </xdr:nvCxnSpPr>
      <xdr:spPr>
        <a:xfrm flipV="1">
          <a:off x="2019300" y="1060377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22678</xdr:rowOff>
    </xdr:from>
    <xdr:to>
      <xdr:col>6</xdr:col>
      <xdr:colOff>38100</xdr:colOff>
      <xdr:row>59</xdr:row>
      <xdr:rowOff>124278</xdr:rowOff>
    </xdr:to>
    <xdr:sp macro="" textlink="">
      <xdr:nvSpPr>
        <xdr:cNvPr id="98" name="楕円 97"/>
        <xdr:cNvSpPr/>
      </xdr:nvSpPr>
      <xdr:spPr>
        <a:xfrm>
          <a:off x="1079500" y="1013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73478</xdr:rowOff>
    </xdr:from>
    <xdr:to>
      <xdr:col>10</xdr:col>
      <xdr:colOff>114300</xdr:colOff>
      <xdr:row>62</xdr:row>
      <xdr:rowOff>1633</xdr:rowOff>
    </xdr:to>
    <xdr:cxnSp macro="">
      <xdr:nvCxnSpPr>
        <xdr:cNvPr id="99" name="直線コネクタ 98"/>
        <xdr:cNvCxnSpPr/>
      </xdr:nvCxnSpPr>
      <xdr:spPr>
        <a:xfrm>
          <a:off x="1130300" y="10189028"/>
          <a:ext cx="889000" cy="442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40294</xdr:rowOff>
    </xdr:from>
    <xdr:ext cx="405111" cy="259045"/>
    <xdr:sp macro="" textlink="">
      <xdr:nvSpPr>
        <xdr:cNvPr id="100" name="n_1aveValue【体育館・プール】&#10;有形固定資産減価償却率"/>
        <xdr:cNvSpPr txBox="1"/>
      </xdr:nvSpPr>
      <xdr:spPr>
        <a:xfrm>
          <a:off x="3582044" y="1067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101" name="n_2aveValue【体育館・プール】&#10;有形固定資産減価償却率"/>
        <xdr:cNvSpPr txBox="1"/>
      </xdr:nvSpPr>
      <xdr:spPr>
        <a:xfrm>
          <a:off x="2705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102" name="n_3aveValue【体育館・プール】&#10;有形固定資産減価償却率"/>
        <xdr:cNvSpPr txBox="1"/>
      </xdr:nvSpPr>
      <xdr:spPr>
        <a:xfrm>
          <a:off x="1816744" y="10311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103" name="n_4aveValue【体育館・プール】&#10;有形固定資産減価償却率"/>
        <xdr:cNvSpPr txBox="1"/>
      </xdr:nvSpPr>
      <xdr:spPr>
        <a:xfrm>
          <a:off x="927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64061</xdr:rowOff>
    </xdr:from>
    <xdr:ext cx="405111" cy="259045"/>
    <xdr:sp macro="" textlink="">
      <xdr:nvSpPr>
        <xdr:cNvPr id="104" name="n_1mainValue【体育館・プール】&#10;有形固定資産減価償却率"/>
        <xdr:cNvSpPr txBox="1"/>
      </xdr:nvSpPr>
      <xdr:spPr>
        <a:xfrm>
          <a:off x="3582044" y="10351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41201</xdr:rowOff>
    </xdr:from>
    <xdr:ext cx="405111" cy="259045"/>
    <xdr:sp macro="" textlink="">
      <xdr:nvSpPr>
        <xdr:cNvPr id="105" name="n_2mainValue【体育館・プール】&#10;有形固定資産減価償却率"/>
        <xdr:cNvSpPr txBox="1"/>
      </xdr:nvSpPr>
      <xdr:spPr>
        <a:xfrm>
          <a:off x="2705744" y="10328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43560</xdr:rowOff>
    </xdr:from>
    <xdr:ext cx="405111" cy="259045"/>
    <xdr:sp macro="" textlink="">
      <xdr:nvSpPr>
        <xdr:cNvPr id="106" name="n_3mainValue【体育館・プール】&#10;有形固定資産減価償却率"/>
        <xdr:cNvSpPr txBox="1"/>
      </xdr:nvSpPr>
      <xdr:spPr>
        <a:xfrm>
          <a:off x="1816744" y="1067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140805</xdr:rowOff>
    </xdr:from>
    <xdr:ext cx="405111" cy="259045"/>
    <xdr:sp macro="" textlink="">
      <xdr:nvSpPr>
        <xdr:cNvPr id="107" name="n_4mainValue【体育館・プール】&#10;有形固定資産減価償却率"/>
        <xdr:cNvSpPr txBox="1"/>
      </xdr:nvSpPr>
      <xdr:spPr>
        <a:xfrm>
          <a:off x="927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136" name="【体育館・プール】&#10;一人当たり面積平均値テキスト"/>
        <xdr:cNvSpPr txBox="1"/>
      </xdr:nvSpPr>
      <xdr:spPr>
        <a:xfrm>
          <a:off x="10515600" y="10622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141" name="フローチャート: 判断 140"/>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111506</xdr:rowOff>
    </xdr:from>
    <xdr:to>
      <xdr:col>55</xdr:col>
      <xdr:colOff>50800</xdr:colOff>
      <xdr:row>64</xdr:row>
      <xdr:rowOff>41656</xdr:rowOff>
    </xdr:to>
    <xdr:sp macro="" textlink="">
      <xdr:nvSpPr>
        <xdr:cNvPr id="147" name="楕円 146"/>
        <xdr:cNvSpPr/>
      </xdr:nvSpPr>
      <xdr:spPr>
        <a:xfrm>
          <a:off x="10426700" y="1091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26433</xdr:rowOff>
    </xdr:from>
    <xdr:ext cx="469744" cy="259045"/>
    <xdr:sp macro="" textlink="">
      <xdr:nvSpPr>
        <xdr:cNvPr id="148" name="【体育館・プール】&#10;一人当たり面積該当値テキスト"/>
        <xdr:cNvSpPr txBox="1"/>
      </xdr:nvSpPr>
      <xdr:spPr>
        <a:xfrm>
          <a:off x="10515600" y="10827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114173</xdr:rowOff>
    </xdr:from>
    <xdr:to>
      <xdr:col>50</xdr:col>
      <xdr:colOff>165100</xdr:colOff>
      <xdr:row>64</xdr:row>
      <xdr:rowOff>44323</xdr:rowOff>
    </xdr:to>
    <xdr:sp macro="" textlink="">
      <xdr:nvSpPr>
        <xdr:cNvPr id="149" name="楕円 148"/>
        <xdr:cNvSpPr/>
      </xdr:nvSpPr>
      <xdr:spPr>
        <a:xfrm>
          <a:off x="9588500" y="1091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162306</xdr:rowOff>
    </xdr:from>
    <xdr:to>
      <xdr:col>55</xdr:col>
      <xdr:colOff>0</xdr:colOff>
      <xdr:row>63</xdr:row>
      <xdr:rowOff>164973</xdr:rowOff>
    </xdr:to>
    <xdr:cxnSp macro="">
      <xdr:nvCxnSpPr>
        <xdr:cNvPr id="150" name="直線コネクタ 149"/>
        <xdr:cNvCxnSpPr/>
      </xdr:nvCxnSpPr>
      <xdr:spPr>
        <a:xfrm flipV="1">
          <a:off x="9639300" y="10963656"/>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116078</xdr:rowOff>
    </xdr:from>
    <xdr:to>
      <xdr:col>46</xdr:col>
      <xdr:colOff>38100</xdr:colOff>
      <xdr:row>64</xdr:row>
      <xdr:rowOff>46228</xdr:rowOff>
    </xdr:to>
    <xdr:sp macro="" textlink="">
      <xdr:nvSpPr>
        <xdr:cNvPr id="151" name="楕円 150"/>
        <xdr:cNvSpPr/>
      </xdr:nvSpPr>
      <xdr:spPr>
        <a:xfrm>
          <a:off x="8699500" y="1091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164973</xdr:rowOff>
    </xdr:from>
    <xdr:to>
      <xdr:col>50</xdr:col>
      <xdr:colOff>114300</xdr:colOff>
      <xdr:row>63</xdr:row>
      <xdr:rowOff>166878</xdr:rowOff>
    </xdr:to>
    <xdr:cxnSp macro="">
      <xdr:nvCxnSpPr>
        <xdr:cNvPr id="152" name="直線コネクタ 151"/>
        <xdr:cNvCxnSpPr/>
      </xdr:nvCxnSpPr>
      <xdr:spPr>
        <a:xfrm flipV="1">
          <a:off x="8750300" y="10966323"/>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118364</xdr:rowOff>
    </xdr:from>
    <xdr:to>
      <xdr:col>41</xdr:col>
      <xdr:colOff>101600</xdr:colOff>
      <xdr:row>64</xdr:row>
      <xdr:rowOff>48514</xdr:rowOff>
    </xdr:to>
    <xdr:sp macro="" textlink="">
      <xdr:nvSpPr>
        <xdr:cNvPr id="153" name="楕円 152"/>
        <xdr:cNvSpPr/>
      </xdr:nvSpPr>
      <xdr:spPr>
        <a:xfrm>
          <a:off x="7810500" y="1091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166878</xdr:rowOff>
    </xdr:from>
    <xdr:to>
      <xdr:col>45</xdr:col>
      <xdr:colOff>177800</xdr:colOff>
      <xdr:row>63</xdr:row>
      <xdr:rowOff>169164</xdr:rowOff>
    </xdr:to>
    <xdr:cxnSp macro="">
      <xdr:nvCxnSpPr>
        <xdr:cNvPr id="154" name="直線コネクタ 153"/>
        <xdr:cNvCxnSpPr/>
      </xdr:nvCxnSpPr>
      <xdr:spPr>
        <a:xfrm flipV="1">
          <a:off x="7861300" y="1096822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119888</xdr:rowOff>
    </xdr:from>
    <xdr:to>
      <xdr:col>36</xdr:col>
      <xdr:colOff>165100</xdr:colOff>
      <xdr:row>64</xdr:row>
      <xdr:rowOff>50038</xdr:rowOff>
    </xdr:to>
    <xdr:sp macro="" textlink="">
      <xdr:nvSpPr>
        <xdr:cNvPr id="155" name="楕円 154"/>
        <xdr:cNvSpPr/>
      </xdr:nvSpPr>
      <xdr:spPr>
        <a:xfrm>
          <a:off x="6921500" y="1092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169164</xdr:rowOff>
    </xdr:from>
    <xdr:to>
      <xdr:col>41</xdr:col>
      <xdr:colOff>50800</xdr:colOff>
      <xdr:row>63</xdr:row>
      <xdr:rowOff>170688</xdr:rowOff>
    </xdr:to>
    <xdr:cxnSp macro="">
      <xdr:nvCxnSpPr>
        <xdr:cNvPr id="156" name="直線コネクタ 155"/>
        <xdr:cNvCxnSpPr/>
      </xdr:nvCxnSpPr>
      <xdr:spPr>
        <a:xfrm flipV="1">
          <a:off x="6972300" y="1097051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157" name="n_1aveValue【体育館・プール】&#10;一人当たり面積"/>
        <xdr:cNvSpPr txBox="1"/>
      </xdr:nvSpPr>
      <xdr:spPr>
        <a:xfrm>
          <a:off x="9391727" y="1054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158" name="n_2aveValue【体育館・プール】&#10;一人当たり面積"/>
        <xdr:cNvSpPr txBox="1"/>
      </xdr:nvSpPr>
      <xdr:spPr>
        <a:xfrm>
          <a:off x="8515427" y="10547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159" name="n_3aveValue【体育館・プール】&#10;一人当たり面積"/>
        <xdr:cNvSpPr txBox="1"/>
      </xdr:nvSpPr>
      <xdr:spPr>
        <a:xfrm>
          <a:off x="7626427" y="1055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160" name="n_4aveValue【体育館・プール】&#10;一人当たり面積"/>
        <xdr:cNvSpPr txBox="1"/>
      </xdr:nvSpPr>
      <xdr:spPr>
        <a:xfrm>
          <a:off x="6737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35450</xdr:rowOff>
    </xdr:from>
    <xdr:ext cx="469744" cy="259045"/>
    <xdr:sp macro="" textlink="">
      <xdr:nvSpPr>
        <xdr:cNvPr id="161" name="n_1mainValue【体育館・プール】&#10;一人当たり面積"/>
        <xdr:cNvSpPr txBox="1"/>
      </xdr:nvSpPr>
      <xdr:spPr>
        <a:xfrm>
          <a:off x="9391727" y="1100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37355</xdr:rowOff>
    </xdr:from>
    <xdr:ext cx="469744" cy="259045"/>
    <xdr:sp macro="" textlink="">
      <xdr:nvSpPr>
        <xdr:cNvPr id="162" name="n_2mainValue【体育館・プール】&#10;一人当たり面積"/>
        <xdr:cNvSpPr txBox="1"/>
      </xdr:nvSpPr>
      <xdr:spPr>
        <a:xfrm>
          <a:off x="8515427" y="1101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39641</xdr:rowOff>
    </xdr:from>
    <xdr:ext cx="469744" cy="259045"/>
    <xdr:sp macro="" textlink="">
      <xdr:nvSpPr>
        <xdr:cNvPr id="163" name="n_3mainValue【体育館・プール】&#10;一人当たり面積"/>
        <xdr:cNvSpPr txBox="1"/>
      </xdr:nvSpPr>
      <xdr:spPr>
        <a:xfrm>
          <a:off x="7626427" y="1101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41165</xdr:rowOff>
    </xdr:from>
    <xdr:ext cx="469744" cy="259045"/>
    <xdr:sp macro="" textlink="">
      <xdr:nvSpPr>
        <xdr:cNvPr id="164" name="n_4mainValue【体育館・プール】&#10;一人当たり面積"/>
        <xdr:cNvSpPr txBox="1"/>
      </xdr:nvSpPr>
      <xdr:spPr>
        <a:xfrm>
          <a:off x="6737427" y="11013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6" name="直線コネクタ 175"/>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7" name="テキスト ボックス 176"/>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8" name="直線コネクタ 177"/>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9" name="テキスト ボックス 178"/>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80" name="直線コネクタ 179"/>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1" name="テキスト ボックス 180"/>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2" name="直線コネクタ 181"/>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3" name="テキスト ボックス 182"/>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5" name="テキスト ボックス 184"/>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187" name="直線コネクタ 186"/>
        <xdr:cNvCxnSpPr/>
      </xdr:nvCxnSpPr>
      <xdr:spPr>
        <a:xfrm flipV="1">
          <a:off x="463486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8" name="【福祉施設】&#10;有形固定資産減価償却率最小値テキスト"/>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9" name="直線コネクタ 188"/>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190" name="【福祉施設】&#10;有形固定資産減価償却率最大値テキスト"/>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191" name="直線コネクタ 190"/>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141749</xdr:rowOff>
    </xdr:from>
    <xdr:ext cx="405111" cy="259045"/>
    <xdr:sp macro="" textlink="">
      <xdr:nvSpPr>
        <xdr:cNvPr id="192" name="【福祉施設】&#10;有形固定資産減価償却率平均値テキスト"/>
        <xdr:cNvSpPr txBox="1"/>
      </xdr:nvSpPr>
      <xdr:spPr>
        <a:xfrm>
          <a:off x="4673600" y="14029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193" name="フローチャート: 判断 192"/>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194" name="フローチャート: 判断 193"/>
        <xdr:cNvSpPr/>
      </xdr:nvSpPr>
      <xdr:spPr>
        <a:xfrm>
          <a:off x="3746500" y="140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195" name="フローチャート: 判断 194"/>
        <xdr:cNvSpPr/>
      </xdr:nvSpPr>
      <xdr:spPr>
        <a:xfrm>
          <a:off x="2857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196" name="フローチャート: 判断 195"/>
        <xdr:cNvSpPr/>
      </xdr:nvSpPr>
      <xdr:spPr>
        <a:xfrm>
          <a:off x="1968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197" name="フローチャート: 判断 196"/>
        <xdr:cNvSpPr/>
      </xdr:nvSpPr>
      <xdr:spPr>
        <a:xfrm>
          <a:off x="1079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35306</xdr:rowOff>
    </xdr:from>
    <xdr:to>
      <xdr:col>24</xdr:col>
      <xdr:colOff>114300</xdr:colOff>
      <xdr:row>80</xdr:row>
      <xdr:rowOff>136906</xdr:rowOff>
    </xdr:to>
    <xdr:sp macro="" textlink="">
      <xdr:nvSpPr>
        <xdr:cNvPr id="203" name="楕円 202"/>
        <xdr:cNvSpPr/>
      </xdr:nvSpPr>
      <xdr:spPr>
        <a:xfrm>
          <a:off x="4584700" y="1375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58183</xdr:rowOff>
    </xdr:from>
    <xdr:ext cx="405111" cy="259045"/>
    <xdr:sp macro="" textlink="">
      <xdr:nvSpPr>
        <xdr:cNvPr id="204" name="【福祉施設】&#10;有形固定資産減価償却率該当値テキスト"/>
        <xdr:cNvSpPr txBox="1"/>
      </xdr:nvSpPr>
      <xdr:spPr>
        <a:xfrm>
          <a:off x="4673600" y="13602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156463</xdr:rowOff>
    </xdr:from>
    <xdr:to>
      <xdr:col>20</xdr:col>
      <xdr:colOff>38100</xdr:colOff>
      <xdr:row>80</xdr:row>
      <xdr:rowOff>86613</xdr:rowOff>
    </xdr:to>
    <xdr:sp macro="" textlink="">
      <xdr:nvSpPr>
        <xdr:cNvPr id="205" name="楕円 204"/>
        <xdr:cNvSpPr/>
      </xdr:nvSpPr>
      <xdr:spPr>
        <a:xfrm>
          <a:off x="3746500" y="1370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35813</xdr:rowOff>
    </xdr:from>
    <xdr:to>
      <xdr:col>24</xdr:col>
      <xdr:colOff>63500</xdr:colOff>
      <xdr:row>80</xdr:row>
      <xdr:rowOff>86106</xdr:rowOff>
    </xdr:to>
    <xdr:cxnSp macro="">
      <xdr:nvCxnSpPr>
        <xdr:cNvPr id="206" name="直線コネクタ 205"/>
        <xdr:cNvCxnSpPr/>
      </xdr:nvCxnSpPr>
      <xdr:spPr>
        <a:xfrm>
          <a:off x="3797300" y="13751813"/>
          <a:ext cx="8382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117602</xdr:rowOff>
    </xdr:from>
    <xdr:to>
      <xdr:col>15</xdr:col>
      <xdr:colOff>101600</xdr:colOff>
      <xdr:row>80</xdr:row>
      <xdr:rowOff>47752</xdr:rowOff>
    </xdr:to>
    <xdr:sp macro="" textlink="">
      <xdr:nvSpPr>
        <xdr:cNvPr id="207" name="楕円 206"/>
        <xdr:cNvSpPr/>
      </xdr:nvSpPr>
      <xdr:spPr>
        <a:xfrm>
          <a:off x="2857500" y="1366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168402</xdr:rowOff>
    </xdr:from>
    <xdr:to>
      <xdr:col>19</xdr:col>
      <xdr:colOff>177800</xdr:colOff>
      <xdr:row>80</xdr:row>
      <xdr:rowOff>35813</xdr:rowOff>
    </xdr:to>
    <xdr:cxnSp macro="">
      <xdr:nvCxnSpPr>
        <xdr:cNvPr id="208" name="直線コネクタ 207"/>
        <xdr:cNvCxnSpPr/>
      </xdr:nvCxnSpPr>
      <xdr:spPr>
        <a:xfrm>
          <a:off x="2908300" y="13712952"/>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110744</xdr:rowOff>
    </xdr:from>
    <xdr:to>
      <xdr:col>10</xdr:col>
      <xdr:colOff>165100</xdr:colOff>
      <xdr:row>80</xdr:row>
      <xdr:rowOff>40894</xdr:rowOff>
    </xdr:to>
    <xdr:sp macro="" textlink="">
      <xdr:nvSpPr>
        <xdr:cNvPr id="209" name="楕円 208"/>
        <xdr:cNvSpPr/>
      </xdr:nvSpPr>
      <xdr:spPr>
        <a:xfrm>
          <a:off x="1968500" y="1365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161544</xdr:rowOff>
    </xdr:from>
    <xdr:to>
      <xdr:col>15</xdr:col>
      <xdr:colOff>50800</xdr:colOff>
      <xdr:row>79</xdr:row>
      <xdr:rowOff>168402</xdr:rowOff>
    </xdr:to>
    <xdr:cxnSp macro="">
      <xdr:nvCxnSpPr>
        <xdr:cNvPr id="210" name="直線コネクタ 209"/>
        <xdr:cNvCxnSpPr/>
      </xdr:nvCxnSpPr>
      <xdr:spPr>
        <a:xfrm>
          <a:off x="2019300" y="1370609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149606</xdr:rowOff>
    </xdr:from>
    <xdr:to>
      <xdr:col>6</xdr:col>
      <xdr:colOff>38100</xdr:colOff>
      <xdr:row>79</xdr:row>
      <xdr:rowOff>79756</xdr:rowOff>
    </xdr:to>
    <xdr:sp macro="" textlink="">
      <xdr:nvSpPr>
        <xdr:cNvPr id="211" name="楕円 210"/>
        <xdr:cNvSpPr/>
      </xdr:nvSpPr>
      <xdr:spPr>
        <a:xfrm>
          <a:off x="1079500" y="1352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28956</xdr:rowOff>
    </xdr:from>
    <xdr:to>
      <xdr:col>10</xdr:col>
      <xdr:colOff>114300</xdr:colOff>
      <xdr:row>79</xdr:row>
      <xdr:rowOff>161544</xdr:rowOff>
    </xdr:to>
    <xdr:cxnSp macro="">
      <xdr:nvCxnSpPr>
        <xdr:cNvPr id="212" name="直線コネクタ 211"/>
        <xdr:cNvCxnSpPr/>
      </xdr:nvCxnSpPr>
      <xdr:spPr>
        <a:xfrm>
          <a:off x="1130300" y="13573506"/>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66312</xdr:rowOff>
    </xdr:from>
    <xdr:ext cx="405111" cy="259045"/>
    <xdr:sp macro="" textlink="">
      <xdr:nvSpPr>
        <xdr:cNvPr id="213" name="n_1aveValue【福祉施設】&#10;有形固定資産減価償却率"/>
        <xdr:cNvSpPr txBox="1"/>
      </xdr:nvSpPr>
      <xdr:spPr>
        <a:xfrm>
          <a:off x="3582044" y="1412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18305</xdr:rowOff>
    </xdr:from>
    <xdr:ext cx="405111" cy="259045"/>
    <xdr:sp macro="" textlink="">
      <xdr:nvSpPr>
        <xdr:cNvPr id="214" name="n_2aveValue【福祉施設】&#10;有形固定資産減価償却率"/>
        <xdr:cNvSpPr txBox="1"/>
      </xdr:nvSpPr>
      <xdr:spPr>
        <a:xfrm>
          <a:off x="2705744" y="1407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150892</xdr:rowOff>
    </xdr:from>
    <xdr:ext cx="405111" cy="259045"/>
    <xdr:sp macro="" textlink="">
      <xdr:nvSpPr>
        <xdr:cNvPr id="215" name="n_3aveValue【福祉施設】&#10;有形固定資産減価償却率"/>
        <xdr:cNvSpPr txBox="1"/>
      </xdr:nvSpPr>
      <xdr:spPr>
        <a:xfrm>
          <a:off x="1816744" y="1403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102888</xdr:rowOff>
    </xdr:from>
    <xdr:ext cx="405111" cy="259045"/>
    <xdr:sp macro="" textlink="">
      <xdr:nvSpPr>
        <xdr:cNvPr id="216" name="n_4aveValue【福祉施設】&#10;有形固定資産減価償却率"/>
        <xdr:cNvSpPr txBox="1"/>
      </xdr:nvSpPr>
      <xdr:spPr>
        <a:xfrm>
          <a:off x="927744" y="1399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103140</xdr:rowOff>
    </xdr:from>
    <xdr:ext cx="405111" cy="259045"/>
    <xdr:sp macro="" textlink="">
      <xdr:nvSpPr>
        <xdr:cNvPr id="217" name="n_1mainValue【福祉施設】&#10;有形固定資産減価償却率"/>
        <xdr:cNvSpPr txBox="1"/>
      </xdr:nvSpPr>
      <xdr:spPr>
        <a:xfrm>
          <a:off x="3582044" y="13476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64279</xdr:rowOff>
    </xdr:from>
    <xdr:ext cx="405111" cy="259045"/>
    <xdr:sp macro="" textlink="">
      <xdr:nvSpPr>
        <xdr:cNvPr id="218" name="n_2mainValue【福祉施設】&#10;有形固定資産減価償却率"/>
        <xdr:cNvSpPr txBox="1"/>
      </xdr:nvSpPr>
      <xdr:spPr>
        <a:xfrm>
          <a:off x="2705744" y="1343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57421</xdr:rowOff>
    </xdr:from>
    <xdr:ext cx="405111" cy="259045"/>
    <xdr:sp macro="" textlink="">
      <xdr:nvSpPr>
        <xdr:cNvPr id="219" name="n_3mainValue【福祉施設】&#10;有形固定資産減価償却率"/>
        <xdr:cNvSpPr txBox="1"/>
      </xdr:nvSpPr>
      <xdr:spPr>
        <a:xfrm>
          <a:off x="1816744" y="1343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96283</xdr:rowOff>
    </xdr:from>
    <xdr:ext cx="405111" cy="259045"/>
    <xdr:sp macro="" textlink="">
      <xdr:nvSpPr>
        <xdr:cNvPr id="220" name="n_4mainValue【福祉施設】&#10;有形固定資産減価償却率"/>
        <xdr:cNvSpPr txBox="1"/>
      </xdr:nvSpPr>
      <xdr:spPr>
        <a:xfrm>
          <a:off x="927744" y="1329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244" name="直線コネクタ 243"/>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45" name="【福祉施設】&#10;一人当たり面積最小値テキスト"/>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46" name="直線コネクタ 245"/>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247" name="【福祉施設】&#10;一人当たり面積最大値テキスト"/>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248" name="直線コネクタ 247"/>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100601</xdr:rowOff>
    </xdr:from>
    <xdr:ext cx="469744" cy="259045"/>
    <xdr:sp macro="" textlink="">
      <xdr:nvSpPr>
        <xdr:cNvPr id="249" name="【福祉施設】&#10;一人当たり面積平均値テキスト"/>
        <xdr:cNvSpPr txBox="1"/>
      </xdr:nvSpPr>
      <xdr:spPr>
        <a:xfrm>
          <a:off x="10515600" y="14502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250" name="フローチャート: 判断 249"/>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251" name="フローチャート: 判断 250"/>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252" name="フローチャート: 判断 251"/>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3" name="フローチャート: 判断 252"/>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254" name="フローチャート: 判断 253"/>
        <xdr:cNvSpPr/>
      </xdr:nvSpPr>
      <xdr:spPr>
        <a:xfrm>
          <a:off x="6921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64263</xdr:rowOff>
    </xdr:from>
    <xdr:to>
      <xdr:col>55</xdr:col>
      <xdr:colOff>50800</xdr:colOff>
      <xdr:row>84</xdr:row>
      <xdr:rowOff>165863</xdr:rowOff>
    </xdr:to>
    <xdr:sp macro="" textlink="">
      <xdr:nvSpPr>
        <xdr:cNvPr id="260" name="楕円 259"/>
        <xdr:cNvSpPr/>
      </xdr:nvSpPr>
      <xdr:spPr>
        <a:xfrm>
          <a:off x="10426700" y="1446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87140</xdr:rowOff>
    </xdr:from>
    <xdr:ext cx="469744" cy="259045"/>
    <xdr:sp macro="" textlink="">
      <xdr:nvSpPr>
        <xdr:cNvPr id="261" name="【福祉施設】&#10;一人当たり面積該当値テキスト"/>
        <xdr:cNvSpPr txBox="1"/>
      </xdr:nvSpPr>
      <xdr:spPr>
        <a:xfrm>
          <a:off x="10515600"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74930</xdr:rowOff>
    </xdr:from>
    <xdr:to>
      <xdr:col>50</xdr:col>
      <xdr:colOff>165100</xdr:colOff>
      <xdr:row>85</xdr:row>
      <xdr:rowOff>5080</xdr:rowOff>
    </xdr:to>
    <xdr:sp macro="" textlink="">
      <xdr:nvSpPr>
        <xdr:cNvPr id="262" name="楕円 261"/>
        <xdr:cNvSpPr/>
      </xdr:nvSpPr>
      <xdr:spPr>
        <a:xfrm>
          <a:off x="9588500" y="1447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115063</xdr:rowOff>
    </xdr:from>
    <xdr:to>
      <xdr:col>55</xdr:col>
      <xdr:colOff>0</xdr:colOff>
      <xdr:row>84</xdr:row>
      <xdr:rowOff>125730</xdr:rowOff>
    </xdr:to>
    <xdr:cxnSp macro="">
      <xdr:nvCxnSpPr>
        <xdr:cNvPr id="263" name="直線コネクタ 262"/>
        <xdr:cNvCxnSpPr/>
      </xdr:nvCxnSpPr>
      <xdr:spPr>
        <a:xfrm flipV="1">
          <a:off x="9639300" y="14516863"/>
          <a:ext cx="838200" cy="1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82550</xdr:rowOff>
    </xdr:from>
    <xdr:to>
      <xdr:col>46</xdr:col>
      <xdr:colOff>38100</xdr:colOff>
      <xdr:row>85</xdr:row>
      <xdr:rowOff>12700</xdr:rowOff>
    </xdr:to>
    <xdr:sp macro="" textlink="">
      <xdr:nvSpPr>
        <xdr:cNvPr id="264" name="楕円 263"/>
        <xdr:cNvSpPr/>
      </xdr:nvSpPr>
      <xdr:spPr>
        <a:xfrm>
          <a:off x="8699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125730</xdr:rowOff>
    </xdr:from>
    <xdr:to>
      <xdr:col>50</xdr:col>
      <xdr:colOff>114300</xdr:colOff>
      <xdr:row>84</xdr:row>
      <xdr:rowOff>133350</xdr:rowOff>
    </xdr:to>
    <xdr:cxnSp macro="">
      <xdr:nvCxnSpPr>
        <xdr:cNvPr id="265" name="直線コネクタ 264"/>
        <xdr:cNvCxnSpPr/>
      </xdr:nvCxnSpPr>
      <xdr:spPr>
        <a:xfrm flipV="1">
          <a:off x="8750300" y="145275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90932</xdr:rowOff>
    </xdr:from>
    <xdr:to>
      <xdr:col>41</xdr:col>
      <xdr:colOff>101600</xdr:colOff>
      <xdr:row>85</xdr:row>
      <xdr:rowOff>21082</xdr:rowOff>
    </xdr:to>
    <xdr:sp macro="" textlink="">
      <xdr:nvSpPr>
        <xdr:cNvPr id="266" name="楕円 265"/>
        <xdr:cNvSpPr/>
      </xdr:nvSpPr>
      <xdr:spPr>
        <a:xfrm>
          <a:off x="7810500" y="1449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133350</xdr:rowOff>
    </xdr:from>
    <xdr:to>
      <xdr:col>45</xdr:col>
      <xdr:colOff>177800</xdr:colOff>
      <xdr:row>84</xdr:row>
      <xdr:rowOff>141732</xdr:rowOff>
    </xdr:to>
    <xdr:cxnSp macro="">
      <xdr:nvCxnSpPr>
        <xdr:cNvPr id="267" name="直線コネクタ 266"/>
        <xdr:cNvCxnSpPr/>
      </xdr:nvCxnSpPr>
      <xdr:spPr>
        <a:xfrm flipV="1">
          <a:off x="7861300" y="14535150"/>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97028</xdr:rowOff>
    </xdr:from>
    <xdr:to>
      <xdr:col>36</xdr:col>
      <xdr:colOff>165100</xdr:colOff>
      <xdr:row>85</xdr:row>
      <xdr:rowOff>27178</xdr:rowOff>
    </xdr:to>
    <xdr:sp macro="" textlink="">
      <xdr:nvSpPr>
        <xdr:cNvPr id="268" name="楕円 267"/>
        <xdr:cNvSpPr/>
      </xdr:nvSpPr>
      <xdr:spPr>
        <a:xfrm>
          <a:off x="6921500" y="144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141732</xdr:rowOff>
    </xdr:from>
    <xdr:to>
      <xdr:col>41</xdr:col>
      <xdr:colOff>50800</xdr:colOff>
      <xdr:row>84</xdr:row>
      <xdr:rowOff>147828</xdr:rowOff>
    </xdr:to>
    <xdr:cxnSp macro="">
      <xdr:nvCxnSpPr>
        <xdr:cNvPr id="269" name="直線コネクタ 268"/>
        <xdr:cNvCxnSpPr/>
      </xdr:nvCxnSpPr>
      <xdr:spPr>
        <a:xfrm flipV="1">
          <a:off x="6972300" y="14543532"/>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63264</xdr:rowOff>
    </xdr:from>
    <xdr:ext cx="469744" cy="259045"/>
    <xdr:sp macro="" textlink="">
      <xdr:nvSpPr>
        <xdr:cNvPr id="270" name="n_1aveValue【福祉施設】&#10;一人当たり面積"/>
        <xdr:cNvSpPr txBox="1"/>
      </xdr:nvSpPr>
      <xdr:spPr>
        <a:xfrm>
          <a:off x="9391727" y="1463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67835</xdr:rowOff>
    </xdr:from>
    <xdr:ext cx="469744" cy="259045"/>
    <xdr:sp macro="" textlink="">
      <xdr:nvSpPr>
        <xdr:cNvPr id="271" name="n_2aveValue【福祉施設】&#10;一人当たり面積"/>
        <xdr:cNvSpPr txBox="1"/>
      </xdr:nvSpPr>
      <xdr:spPr>
        <a:xfrm>
          <a:off x="8515427" y="1464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61740</xdr:rowOff>
    </xdr:from>
    <xdr:ext cx="469744" cy="259045"/>
    <xdr:sp macro="" textlink="">
      <xdr:nvSpPr>
        <xdr:cNvPr id="272" name="n_3aveValue【福祉施設】&#10;一人当たり面積"/>
        <xdr:cNvSpPr txBox="1"/>
      </xdr:nvSpPr>
      <xdr:spPr>
        <a:xfrm>
          <a:off x="7626427" y="1463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101364</xdr:rowOff>
    </xdr:from>
    <xdr:ext cx="469744" cy="259045"/>
    <xdr:sp macro="" textlink="">
      <xdr:nvSpPr>
        <xdr:cNvPr id="273" name="n_4aveValue【福祉施設】&#10;一人当たり面積"/>
        <xdr:cNvSpPr txBox="1"/>
      </xdr:nvSpPr>
      <xdr:spPr>
        <a:xfrm>
          <a:off x="6737427" y="1467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21607</xdr:rowOff>
    </xdr:from>
    <xdr:ext cx="469744" cy="259045"/>
    <xdr:sp macro="" textlink="">
      <xdr:nvSpPr>
        <xdr:cNvPr id="274" name="n_1mainValue【福祉施設】&#10;一人当たり面積"/>
        <xdr:cNvSpPr txBox="1"/>
      </xdr:nvSpPr>
      <xdr:spPr>
        <a:xfrm>
          <a:off x="9391727" y="1425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29227</xdr:rowOff>
    </xdr:from>
    <xdr:ext cx="469744" cy="259045"/>
    <xdr:sp macro="" textlink="">
      <xdr:nvSpPr>
        <xdr:cNvPr id="275" name="n_2mainValue【福祉施設】&#10;一人当たり面積"/>
        <xdr:cNvSpPr txBox="1"/>
      </xdr:nvSpPr>
      <xdr:spPr>
        <a:xfrm>
          <a:off x="8515427" y="1425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37609</xdr:rowOff>
    </xdr:from>
    <xdr:ext cx="469744" cy="259045"/>
    <xdr:sp macro="" textlink="">
      <xdr:nvSpPr>
        <xdr:cNvPr id="276" name="n_3mainValue【福祉施設】&#10;一人当たり面積"/>
        <xdr:cNvSpPr txBox="1"/>
      </xdr:nvSpPr>
      <xdr:spPr>
        <a:xfrm>
          <a:off x="7626427" y="14267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43705</xdr:rowOff>
    </xdr:from>
    <xdr:ext cx="469744" cy="259045"/>
    <xdr:sp macro="" textlink="">
      <xdr:nvSpPr>
        <xdr:cNvPr id="277" name="n_4mainValue【福祉施設】&#10;一人当たり面積"/>
        <xdr:cNvSpPr txBox="1"/>
      </xdr:nvSpPr>
      <xdr:spPr>
        <a:xfrm>
          <a:off x="6737427" y="1427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50074</xdr:rowOff>
    </xdr:from>
    <xdr:to>
      <xdr:col>24</xdr:col>
      <xdr:colOff>62865</xdr:colOff>
      <xdr:row>108</xdr:row>
      <xdr:rowOff>156211</xdr:rowOff>
    </xdr:to>
    <xdr:cxnSp macro="">
      <xdr:nvCxnSpPr>
        <xdr:cNvPr id="303" name="直線コネクタ 302"/>
        <xdr:cNvCxnSpPr/>
      </xdr:nvCxnSpPr>
      <xdr:spPr>
        <a:xfrm flipV="1">
          <a:off x="4634865" y="17195074"/>
          <a:ext cx="0" cy="1477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304" name="【市民会館】&#10;有形固定資産減価償却率最小値テキスト"/>
        <xdr:cNvSpPr txBox="1"/>
      </xdr:nvSpPr>
      <xdr:spPr>
        <a:xfrm>
          <a:off x="4673600" y="1867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305" name="直線コネクタ 304"/>
        <xdr:cNvCxnSpPr/>
      </xdr:nvCxnSpPr>
      <xdr:spPr>
        <a:xfrm>
          <a:off x="4546600" y="1867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168201</xdr:rowOff>
    </xdr:from>
    <xdr:ext cx="340478" cy="259045"/>
    <xdr:sp macro="" textlink="">
      <xdr:nvSpPr>
        <xdr:cNvPr id="306" name="【市民会館】&#10;有形固定資産減価償却率最大値テキスト"/>
        <xdr:cNvSpPr txBox="1"/>
      </xdr:nvSpPr>
      <xdr:spPr>
        <a:xfrm>
          <a:off x="4673600" y="1697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50074</xdr:rowOff>
    </xdr:from>
    <xdr:to>
      <xdr:col>24</xdr:col>
      <xdr:colOff>152400</xdr:colOff>
      <xdr:row>100</xdr:row>
      <xdr:rowOff>50074</xdr:rowOff>
    </xdr:to>
    <xdr:cxnSp macro="">
      <xdr:nvCxnSpPr>
        <xdr:cNvPr id="307" name="直線コネクタ 306"/>
        <xdr:cNvCxnSpPr/>
      </xdr:nvCxnSpPr>
      <xdr:spPr>
        <a:xfrm>
          <a:off x="4546600" y="1719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18885</xdr:rowOff>
    </xdr:from>
    <xdr:ext cx="405111" cy="259045"/>
    <xdr:sp macro="" textlink="">
      <xdr:nvSpPr>
        <xdr:cNvPr id="308" name="【市民会館】&#10;有形固定資産減価償却率平均値テキスト"/>
        <xdr:cNvSpPr txBox="1"/>
      </xdr:nvSpPr>
      <xdr:spPr>
        <a:xfrm>
          <a:off x="4673600" y="1784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309" name="フローチャート: 判断 308"/>
        <xdr:cNvSpPr/>
      </xdr:nvSpPr>
      <xdr:spPr>
        <a:xfrm>
          <a:off x="4584700" y="1799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133169</xdr:rowOff>
    </xdr:from>
    <xdr:to>
      <xdr:col>20</xdr:col>
      <xdr:colOff>38100</xdr:colOff>
      <xdr:row>105</xdr:row>
      <xdr:rowOff>63319</xdr:rowOff>
    </xdr:to>
    <xdr:sp macro="" textlink="">
      <xdr:nvSpPr>
        <xdr:cNvPr id="310" name="フローチャート: 判断 309"/>
        <xdr:cNvSpPr/>
      </xdr:nvSpPr>
      <xdr:spPr>
        <a:xfrm>
          <a:off x="3746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142966</xdr:rowOff>
    </xdr:from>
    <xdr:to>
      <xdr:col>15</xdr:col>
      <xdr:colOff>101600</xdr:colOff>
      <xdr:row>105</xdr:row>
      <xdr:rowOff>73116</xdr:rowOff>
    </xdr:to>
    <xdr:sp macro="" textlink="">
      <xdr:nvSpPr>
        <xdr:cNvPr id="311" name="フローチャート: 判断 310"/>
        <xdr:cNvSpPr/>
      </xdr:nvSpPr>
      <xdr:spPr>
        <a:xfrm>
          <a:off x="28575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312" name="フローチャート: 判断 311"/>
        <xdr:cNvSpPr/>
      </xdr:nvSpPr>
      <xdr:spPr>
        <a:xfrm>
          <a:off x="1968500" y="1795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115207</xdr:rowOff>
    </xdr:from>
    <xdr:to>
      <xdr:col>6</xdr:col>
      <xdr:colOff>38100</xdr:colOff>
      <xdr:row>105</xdr:row>
      <xdr:rowOff>45357</xdr:rowOff>
    </xdr:to>
    <xdr:sp macro="" textlink="">
      <xdr:nvSpPr>
        <xdr:cNvPr id="313" name="フローチャート: 判断 312"/>
        <xdr:cNvSpPr/>
      </xdr:nvSpPr>
      <xdr:spPr>
        <a:xfrm>
          <a:off x="10795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13970</xdr:rowOff>
    </xdr:from>
    <xdr:to>
      <xdr:col>24</xdr:col>
      <xdr:colOff>114300</xdr:colOff>
      <xdr:row>106</xdr:row>
      <xdr:rowOff>115570</xdr:rowOff>
    </xdr:to>
    <xdr:sp macro="" textlink="">
      <xdr:nvSpPr>
        <xdr:cNvPr id="319" name="楕円 318"/>
        <xdr:cNvSpPr/>
      </xdr:nvSpPr>
      <xdr:spPr>
        <a:xfrm>
          <a:off x="45847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163847</xdr:rowOff>
    </xdr:from>
    <xdr:ext cx="405111" cy="259045"/>
    <xdr:sp macro="" textlink="">
      <xdr:nvSpPr>
        <xdr:cNvPr id="320" name="【市民会館】&#10;有形固定資産減価償却率該当値テキスト"/>
        <xdr:cNvSpPr txBox="1"/>
      </xdr:nvSpPr>
      <xdr:spPr>
        <a:xfrm>
          <a:off x="4673600"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142966</xdr:rowOff>
    </xdr:from>
    <xdr:to>
      <xdr:col>20</xdr:col>
      <xdr:colOff>38100</xdr:colOff>
      <xdr:row>106</xdr:row>
      <xdr:rowOff>73116</xdr:rowOff>
    </xdr:to>
    <xdr:sp macro="" textlink="">
      <xdr:nvSpPr>
        <xdr:cNvPr id="321" name="楕円 320"/>
        <xdr:cNvSpPr/>
      </xdr:nvSpPr>
      <xdr:spPr>
        <a:xfrm>
          <a:off x="3746500" y="1814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22316</xdr:rowOff>
    </xdr:from>
    <xdr:to>
      <xdr:col>24</xdr:col>
      <xdr:colOff>63500</xdr:colOff>
      <xdr:row>106</xdr:row>
      <xdr:rowOff>64770</xdr:rowOff>
    </xdr:to>
    <xdr:cxnSp macro="">
      <xdr:nvCxnSpPr>
        <xdr:cNvPr id="322" name="直線コネクタ 321"/>
        <xdr:cNvCxnSpPr/>
      </xdr:nvCxnSpPr>
      <xdr:spPr>
        <a:xfrm>
          <a:off x="3797300" y="18196016"/>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33564</xdr:rowOff>
    </xdr:from>
    <xdr:to>
      <xdr:col>15</xdr:col>
      <xdr:colOff>101600</xdr:colOff>
      <xdr:row>106</xdr:row>
      <xdr:rowOff>135164</xdr:rowOff>
    </xdr:to>
    <xdr:sp macro="" textlink="">
      <xdr:nvSpPr>
        <xdr:cNvPr id="323" name="楕円 322"/>
        <xdr:cNvSpPr/>
      </xdr:nvSpPr>
      <xdr:spPr>
        <a:xfrm>
          <a:off x="2857500" y="1820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22316</xdr:rowOff>
    </xdr:from>
    <xdr:to>
      <xdr:col>19</xdr:col>
      <xdr:colOff>177800</xdr:colOff>
      <xdr:row>106</xdr:row>
      <xdr:rowOff>84364</xdr:rowOff>
    </xdr:to>
    <xdr:cxnSp macro="">
      <xdr:nvCxnSpPr>
        <xdr:cNvPr id="324" name="直線コネクタ 323"/>
        <xdr:cNvCxnSpPr/>
      </xdr:nvCxnSpPr>
      <xdr:spPr>
        <a:xfrm flipV="1">
          <a:off x="2908300" y="18196016"/>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40095</xdr:rowOff>
    </xdr:from>
    <xdr:to>
      <xdr:col>10</xdr:col>
      <xdr:colOff>165100</xdr:colOff>
      <xdr:row>105</xdr:row>
      <xdr:rowOff>141695</xdr:rowOff>
    </xdr:to>
    <xdr:sp macro="" textlink="">
      <xdr:nvSpPr>
        <xdr:cNvPr id="325" name="楕円 324"/>
        <xdr:cNvSpPr/>
      </xdr:nvSpPr>
      <xdr:spPr>
        <a:xfrm>
          <a:off x="1968500" y="180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90895</xdr:rowOff>
    </xdr:from>
    <xdr:to>
      <xdr:col>15</xdr:col>
      <xdr:colOff>50800</xdr:colOff>
      <xdr:row>106</xdr:row>
      <xdr:rowOff>84364</xdr:rowOff>
    </xdr:to>
    <xdr:cxnSp macro="">
      <xdr:nvCxnSpPr>
        <xdr:cNvPr id="326" name="直線コネクタ 325"/>
        <xdr:cNvCxnSpPr/>
      </xdr:nvCxnSpPr>
      <xdr:spPr>
        <a:xfrm>
          <a:off x="2019300" y="18093145"/>
          <a:ext cx="889000" cy="16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90714</xdr:rowOff>
    </xdr:from>
    <xdr:to>
      <xdr:col>6</xdr:col>
      <xdr:colOff>38100</xdr:colOff>
      <xdr:row>106</xdr:row>
      <xdr:rowOff>20864</xdr:rowOff>
    </xdr:to>
    <xdr:sp macro="" textlink="">
      <xdr:nvSpPr>
        <xdr:cNvPr id="327" name="楕円 326"/>
        <xdr:cNvSpPr/>
      </xdr:nvSpPr>
      <xdr:spPr>
        <a:xfrm>
          <a:off x="1079500" y="1809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90895</xdr:rowOff>
    </xdr:from>
    <xdr:to>
      <xdr:col>10</xdr:col>
      <xdr:colOff>114300</xdr:colOff>
      <xdr:row>105</xdr:row>
      <xdr:rowOff>141514</xdr:rowOff>
    </xdr:to>
    <xdr:cxnSp macro="">
      <xdr:nvCxnSpPr>
        <xdr:cNvPr id="328" name="直線コネクタ 327"/>
        <xdr:cNvCxnSpPr/>
      </xdr:nvCxnSpPr>
      <xdr:spPr>
        <a:xfrm flipV="1">
          <a:off x="1130300" y="18093145"/>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79846</xdr:rowOff>
    </xdr:from>
    <xdr:ext cx="405111" cy="259045"/>
    <xdr:sp macro="" textlink="">
      <xdr:nvSpPr>
        <xdr:cNvPr id="329" name="n_1aveValue【市民会館】&#10;有形固定資産減価償却率"/>
        <xdr:cNvSpPr txBox="1"/>
      </xdr:nvSpPr>
      <xdr:spPr>
        <a:xfrm>
          <a:off x="3582044" y="1773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89643</xdr:rowOff>
    </xdr:from>
    <xdr:ext cx="405111" cy="259045"/>
    <xdr:sp macro="" textlink="">
      <xdr:nvSpPr>
        <xdr:cNvPr id="330" name="n_2aveValue【市民会館】&#10;有形固定資産減価償却率"/>
        <xdr:cNvSpPr txBox="1"/>
      </xdr:nvSpPr>
      <xdr:spPr>
        <a:xfrm>
          <a:off x="2705744" y="1774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71682</xdr:rowOff>
    </xdr:from>
    <xdr:ext cx="405111" cy="259045"/>
    <xdr:sp macro="" textlink="">
      <xdr:nvSpPr>
        <xdr:cNvPr id="331" name="n_3aveValue【市民会館】&#10;有形固定資産減価償却率"/>
        <xdr:cNvSpPr txBox="1"/>
      </xdr:nvSpPr>
      <xdr:spPr>
        <a:xfrm>
          <a:off x="1816744" y="1773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61884</xdr:rowOff>
    </xdr:from>
    <xdr:ext cx="405111" cy="259045"/>
    <xdr:sp macro="" textlink="">
      <xdr:nvSpPr>
        <xdr:cNvPr id="332" name="n_4aveValue【市民会館】&#10;有形固定資産減価償却率"/>
        <xdr:cNvSpPr txBox="1"/>
      </xdr:nvSpPr>
      <xdr:spPr>
        <a:xfrm>
          <a:off x="927744" y="1772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64243</xdr:rowOff>
    </xdr:from>
    <xdr:ext cx="405111" cy="259045"/>
    <xdr:sp macro="" textlink="">
      <xdr:nvSpPr>
        <xdr:cNvPr id="333" name="n_1mainValue【市民会館】&#10;有形固定資産減価償却率"/>
        <xdr:cNvSpPr txBox="1"/>
      </xdr:nvSpPr>
      <xdr:spPr>
        <a:xfrm>
          <a:off x="3582044"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126291</xdr:rowOff>
    </xdr:from>
    <xdr:ext cx="405111" cy="259045"/>
    <xdr:sp macro="" textlink="">
      <xdr:nvSpPr>
        <xdr:cNvPr id="334" name="n_2mainValue【市民会館】&#10;有形固定資産減価償却率"/>
        <xdr:cNvSpPr txBox="1"/>
      </xdr:nvSpPr>
      <xdr:spPr>
        <a:xfrm>
          <a:off x="2705744" y="1829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132822</xdr:rowOff>
    </xdr:from>
    <xdr:ext cx="405111" cy="259045"/>
    <xdr:sp macro="" textlink="">
      <xdr:nvSpPr>
        <xdr:cNvPr id="335" name="n_3mainValue【市民会館】&#10;有形固定資産減価償却率"/>
        <xdr:cNvSpPr txBox="1"/>
      </xdr:nvSpPr>
      <xdr:spPr>
        <a:xfrm>
          <a:off x="1816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11991</xdr:rowOff>
    </xdr:from>
    <xdr:ext cx="405111" cy="259045"/>
    <xdr:sp macro="" textlink="">
      <xdr:nvSpPr>
        <xdr:cNvPr id="336" name="n_4mainValue【市民会館】&#10;有形固定資産減価償却率"/>
        <xdr:cNvSpPr txBox="1"/>
      </xdr:nvSpPr>
      <xdr:spPr>
        <a:xfrm>
          <a:off x="927744" y="1818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347" name="直線コネクタ 346"/>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348" name="テキスト ボックス 347"/>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9" name="直線コネクタ 348"/>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0" name="テキスト ボックス 349"/>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351" name="直線コネクタ 350"/>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352" name="テキスト ボックス 351"/>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3" name="直線コネクタ 352"/>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4" name="テキスト ボックス 353"/>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5"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111633</xdr:rowOff>
    </xdr:from>
    <xdr:to>
      <xdr:col>54</xdr:col>
      <xdr:colOff>189865</xdr:colOff>
      <xdr:row>107</xdr:row>
      <xdr:rowOff>106490</xdr:rowOff>
    </xdr:to>
    <xdr:cxnSp macro="">
      <xdr:nvCxnSpPr>
        <xdr:cNvPr id="356" name="直線コネクタ 355"/>
        <xdr:cNvCxnSpPr/>
      </xdr:nvCxnSpPr>
      <xdr:spPr>
        <a:xfrm flipV="1">
          <a:off x="10476865" y="17256633"/>
          <a:ext cx="0" cy="1195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110317</xdr:rowOff>
    </xdr:from>
    <xdr:ext cx="469744" cy="259045"/>
    <xdr:sp macro="" textlink="">
      <xdr:nvSpPr>
        <xdr:cNvPr id="357" name="【市民会館】&#10;一人当たり面積最小値テキスト"/>
        <xdr:cNvSpPr txBox="1"/>
      </xdr:nvSpPr>
      <xdr:spPr>
        <a:xfrm>
          <a:off x="10515600" y="1845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106490</xdr:rowOff>
    </xdr:from>
    <xdr:to>
      <xdr:col>55</xdr:col>
      <xdr:colOff>88900</xdr:colOff>
      <xdr:row>107</xdr:row>
      <xdr:rowOff>106490</xdr:rowOff>
    </xdr:to>
    <xdr:cxnSp macro="">
      <xdr:nvCxnSpPr>
        <xdr:cNvPr id="358" name="直線コネクタ 357"/>
        <xdr:cNvCxnSpPr/>
      </xdr:nvCxnSpPr>
      <xdr:spPr>
        <a:xfrm>
          <a:off x="10388600" y="184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58310</xdr:rowOff>
    </xdr:from>
    <xdr:ext cx="469744" cy="259045"/>
    <xdr:sp macro="" textlink="">
      <xdr:nvSpPr>
        <xdr:cNvPr id="359" name="【市民会館】&#10;一人当たり面積最大値テキスト"/>
        <xdr:cNvSpPr txBox="1"/>
      </xdr:nvSpPr>
      <xdr:spPr>
        <a:xfrm>
          <a:off x="10515600" y="17031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111633</xdr:rowOff>
    </xdr:from>
    <xdr:to>
      <xdr:col>55</xdr:col>
      <xdr:colOff>88900</xdr:colOff>
      <xdr:row>100</xdr:row>
      <xdr:rowOff>111633</xdr:rowOff>
    </xdr:to>
    <xdr:cxnSp macro="">
      <xdr:nvCxnSpPr>
        <xdr:cNvPr id="360" name="直線コネクタ 359"/>
        <xdr:cNvCxnSpPr/>
      </xdr:nvCxnSpPr>
      <xdr:spPr>
        <a:xfrm>
          <a:off x="10388600" y="17256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147274</xdr:rowOff>
    </xdr:from>
    <xdr:ext cx="469744" cy="259045"/>
    <xdr:sp macro="" textlink="">
      <xdr:nvSpPr>
        <xdr:cNvPr id="361" name="【市民会館】&#10;一人当たり面積平均値テキスト"/>
        <xdr:cNvSpPr txBox="1"/>
      </xdr:nvSpPr>
      <xdr:spPr>
        <a:xfrm>
          <a:off x="10515600" y="18149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168847</xdr:rowOff>
    </xdr:from>
    <xdr:to>
      <xdr:col>55</xdr:col>
      <xdr:colOff>50800</xdr:colOff>
      <xdr:row>106</xdr:row>
      <xdr:rowOff>98997</xdr:rowOff>
    </xdr:to>
    <xdr:sp macro="" textlink="">
      <xdr:nvSpPr>
        <xdr:cNvPr id="362" name="フローチャート: 判断 361"/>
        <xdr:cNvSpPr/>
      </xdr:nvSpPr>
      <xdr:spPr>
        <a:xfrm>
          <a:off x="10426700" y="1817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825</xdr:rowOff>
    </xdr:from>
    <xdr:to>
      <xdr:col>50</xdr:col>
      <xdr:colOff>165100</xdr:colOff>
      <xdr:row>106</xdr:row>
      <xdr:rowOff>102425</xdr:rowOff>
    </xdr:to>
    <xdr:sp macro="" textlink="">
      <xdr:nvSpPr>
        <xdr:cNvPr id="363" name="フローチャート: 判断 362"/>
        <xdr:cNvSpPr/>
      </xdr:nvSpPr>
      <xdr:spPr>
        <a:xfrm>
          <a:off x="9588500" y="1817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164275</xdr:rowOff>
    </xdr:from>
    <xdr:to>
      <xdr:col>46</xdr:col>
      <xdr:colOff>38100</xdr:colOff>
      <xdr:row>106</xdr:row>
      <xdr:rowOff>94425</xdr:rowOff>
    </xdr:to>
    <xdr:sp macro="" textlink="">
      <xdr:nvSpPr>
        <xdr:cNvPr id="364" name="フローチャート: 判断 363"/>
        <xdr:cNvSpPr/>
      </xdr:nvSpPr>
      <xdr:spPr>
        <a:xfrm>
          <a:off x="8699500" y="1816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161989</xdr:rowOff>
    </xdr:from>
    <xdr:to>
      <xdr:col>41</xdr:col>
      <xdr:colOff>101600</xdr:colOff>
      <xdr:row>106</xdr:row>
      <xdr:rowOff>92139</xdr:rowOff>
    </xdr:to>
    <xdr:sp macro="" textlink="">
      <xdr:nvSpPr>
        <xdr:cNvPr id="365" name="フローチャート: 判断 364"/>
        <xdr:cNvSpPr/>
      </xdr:nvSpPr>
      <xdr:spPr>
        <a:xfrm>
          <a:off x="7810500" y="18164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6541</xdr:rowOff>
    </xdr:from>
    <xdr:to>
      <xdr:col>36</xdr:col>
      <xdr:colOff>165100</xdr:colOff>
      <xdr:row>106</xdr:row>
      <xdr:rowOff>108141</xdr:rowOff>
    </xdr:to>
    <xdr:sp macro="" textlink="">
      <xdr:nvSpPr>
        <xdr:cNvPr id="366" name="フローチャート: 判断 365"/>
        <xdr:cNvSpPr/>
      </xdr:nvSpPr>
      <xdr:spPr>
        <a:xfrm>
          <a:off x="6921500" y="181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7" name="テキスト ボックス 366"/>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8" name="テキスト ボックス 367"/>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9" name="テキスト ボックス 368"/>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0" name="テキスト ボックス 369"/>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1" name="テキスト ボックス 370"/>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167132</xdr:rowOff>
    </xdr:from>
    <xdr:to>
      <xdr:col>55</xdr:col>
      <xdr:colOff>50800</xdr:colOff>
      <xdr:row>105</xdr:row>
      <xdr:rowOff>97282</xdr:rowOff>
    </xdr:to>
    <xdr:sp macro="" textlink="">
      <xdr:nvSpPr>
        <xdr:cNvPr id="372" name="楕円 371"/>
        <xdr:cNvSpPr/>
      </xdr:nvSpPr>
      <xdr:spPr>
        <a:xfrm>
          <a:off x="10426700" y="1799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18559</xdr:rowOff>
    </xdr:from>
    <xdr:ext cx="469744" cy="259045"/>
    <xdr:sp macro="" textlink="">
      <xdr:nvSpPr>
        <xdr:cNvPr id="373" name="【市民会館】&#10;一人当たり面積該当値テキスト"/>
        <xdr:cNvSpPr txBox="1"/>
      </xdr:nvSpPr>
      <xdr:spPr>
        <a:xfrm>
          <a:off x="10515600" y="1784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8826</xdr:rowOff>
    </xdr:from>
    <xdr:to>
      <xdr:col>50</xdr:col>
      <xdr:colOff>165100</xdr:colOff>
      <xdr:row>105</xdr:row>
      <xdr:rowOff>110426</xdr:rowOff>
    </xdr:to>
    <xdr:sp macro="" textlink="">
      <xdr:nvSpPr>
        <xdr:cNvPr id="374" name="楕円 373"/>
        <xdr:cNvSpPr/>
      </xdr:nvSpPr>
      <xdr:spPr>
        <a:xfrm>
          <a:off x="9588500" y="1801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46482</xdr:rowOff>
    </xdr:from>
    <xdr:to>
      <xdr:col>55</xdr:col>
      <xdr:colOff>0</xdr:colOff>
      <xdr:row>105</xdr:row>
      <xdr:rowOff>59626</xdr:rowOff>
    </xdr:to>
    <xdr:cxnSp macro="">
      <xdr:nvCxnSpPr>
        <xdr:cNvPr id="375" name="直線コネクタ 374"/>
        <xdr:cNvCxnSpPr/>
      </xdr:nvCxnSpPr>
      <xdr:spPr>
        <a:xfrm flipV="1">
          <a:off x="9639300" y="18048732"/>
          <a:ext cx="838200" cy="1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17971</xdr:rowOff>
    </xdr:from>
    <xdr:to>
      <xdr:col>46</xdr:col>
      <xdr:colOff>38100</xdr:colOff>
      <xdr:row>105</xdr:row>
      <xdr:rowOff>119571</xdr:rowOff>
    </xdr:to>
    <xdr:sp macro="" textlink="">
      <xdr:nvSpPr>
        <xdr:cNvPr id="376" name="楕円 375"/>
        <xdr:cNvSpPr/>
      </xdr:nvSpPr>
      <xdr:spPr>
        <a:xfrm>
          <a:off x="8699500" y="1802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59626</xdr:rowOff>
    </xdr:from>
    <xdr:to>
      <xdr:col>50</xdr:col>
      <xdr:colOff>114300</xdr:colOff>
      <xdr:row>105</xdr:row>
      <xdr:rowOff>68771</xdr:rowOff>
    </xdr:to>
    <xdr:cxnSp macro="">
      <xdr:nvCxnSpPr>
        <xdr:cNvPr id="377" name="直線コネクタ 376"/>
        <xdr:cNvCxnSpPr/>
      </xdr:nvCxnSpPr>
      <xdr:spPr>
        <a:xfrm flipV="1">
          <a:off x="8750300" y="18061876"/>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28257</xdr:rowOff>
    </xdr:from>
    <xdr:to>
      <xdr:col>41</xdr:col>
      <xdr:colOff>101600</xdr:colOff>
      <xdr:row>105</xdr:row>
      <xdr:rowOff>129857</xdr:rowOff>
    </xdr:to>
    <xdr:sp macro="" textlink="">
      <xdr:nvSpPr>
        <xdr:cNvPr id="378" name="楕円 377"/>
        <xdr:cNvSpPr/>
      </xdr:nvSpPr>
      <xdr:spPr>
        <a:xfrm>
          <a:off x="7810500" y="1803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68771</xdr:rowOff>
    </xdr:from>
    <xdr:to>
      <xdr:col>45</xdr:col>
      <xdr:colOff>177800</xdr:colOff>
      <xdr:row>105</xdr:row>
      <xdr:rowOff>79057</xdr:rowOff>
    </xdr:to>
    <xdr:cxnSp macro="">
      <xdr:nvCxnSpPr>
        <xdr:cNvPr id="379" name="直線コネクタ 378"/>
        <xdr:cNvCxnSpPr/>
      </xdr:nvCxnSpPr>
      <xdr:spPr>
        <a:xfrm flipV="1">
          <a:off x="7861300" y="18071021"/>
          <a:ext cx="889000" cy="1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36830</xdr:rowOff>
    </xdr:from>
    <xdr:to>
      <xdr:col>36</xdr:col>
      <xdr:colOff>165100</xdr:colOff>
      <xdr:row>105</xdr:row>
      <xdr:rowOff>138430</xdr:rowOff>
    </xdr:to>
    <xdr:sp macro="" textlink="">
      <xdr:nvSpPr>
        <xdr:cNvPr id="380" name="楕円 379"/>
        <xdr:cNvSpPr/>
      </xdr:nvSpPr>
      <xdr:spPr>
        <a:xfrm>
          <a:off x="6921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79057</xdr:rowOff>
    </xdr:from>
    <xdr:to>
      <xdr:col>41</xdr:col>
      <xdr:colOff>50800</xdr:colOff>
      <xdr:row>105</xdr:row>
      <xdr:rowOff>87630</xdr:rowOff>
    </xdr:to>
    <xdr:cxnSp macro="">
      <xdr:nvCxnSpPr>
        <xdr:cNvPr id="381" name="直線コネクタ 380"/>
        <xdr:cNvCxnSpPr/>
      </xdr:nvCxnSpPr>
      <xdr:spPr>
        <a:xfrm flipV="1">
          <a:off x="6972300" y="18081307"/>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93552</xdr:rowOff>
    </xdr:from>
    <xdr:ext cx="469744" cy="259045"/>
    <xdr:sp macro="" textlink="">
      <xdr:nvSpPr>
        <xdr:cNvPr id="382" name="n_1aveValue【市民会館】&#10;一人当たり面積"/>
        <xdr:cNvSpPr txBox="1"/>
      </xdr:nvSpPr>
      <xdr:spPr>
        <a:xfrm>
          <a:off x="9391727" y="1826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85552</xdr:rowOff>
    </xdr:from>
    <xdr:ext cx="469744" cy="259045"/>
    <xdr:sp macro="" textlink="">
      <xdr:nvSpPr>
        <xdr:cNvPr id="383" name="n_2aveValue【市民会館】&#10;一人当たり面積"/>
        <xdr:cNvSpPr txBox="1"/>
      </xdr:nvSpPr>
      <xdr:spPr>
        <a:xfrm>
          <a:off x="8515427" y="18259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83266</xdr:rowOff>
    </xdr:from>
    <xdr:ext cx="469744" cy="259045"/>
    <xdr:sp macro="" textlink="">
      <xdr:nvSpPr>
        <xdr:cNvPr id="384" name="n_3aveValue【市民会館】&#10;一人当たり面積"/>
        <xdr:cNvSpPr txBox="1"/>
      </xdr:nvSpPr>
      <xdr:spPr>
        <a:xfrm>
          <a:off x="7626427" y="1825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99268</xdr:rowOff>
    </xdr:from>
    <xdr:ext cx="469744" cy="259045"/>
    <xdr:sp macro="" textlink="">
      <xdr:nvSpPr>
        <xdr:cNvPr id="385" name="n_4aveValue【市民会館】&#10;一人当たり面積"/>
        <xdr:cNvSpPr txBox="1"/>
      </xdr:nvSpPr>
      <xdr:spPr>
        <a:xfrm>
          <a:off x="6737427" y="18272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126953</xdr:rowOff>
    </xdr:from>
    <xdr:ext cx="469744" cy="259045"/>
    <xdr:sp macro="" textlink="">
      <xdr:nvSpPr>
        <xdr:cNvPr id="386" name="n_1mainValue【市民会館】&#10;一人当たり面積"/>
        <xdr:cNvSpPr txBox="1"/>
      </xdr:nvSpPr>
      <xdr:spPr>
        <a:xfrm>
          <a:off x="9391727" y="1778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136098</xdr:rowOff>
    </xdr:from>
    <xdr:ext cx="469744" cy="259045"/>
    <xdr:sp macro="" textlink="">
      <xdr:nvSpPr>
        <xdr:cNvPr id="387" name="n_2mainValue【市民会館】&#10;一人当たり面積"/>
        <xdr:cNvSpPr txBox="1"/>
      </xdr:nvSpPr>
      <xdr:spPr>
        <a:xfrm>
          <a:off x="8515427" y="17795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146384</xdr:rowOff>
    </xdr:from>
    <xdr:ext cx="469744" cy="259045"/>
    <xdr:sp macro="" textlink="">
      <xdr:nvSpPr>
        <xdr:cNvPr id="388" name="n_3mainValue【市民会館】&#10;一人当たり面積"/>
        <xdr:cNvSpPr txBox="1"/>
      </xdr:nvSpPr>
      <xdr:spPr>
        <a:xfrm>
          <a:off x="7626427" y="17805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154957</xdr:rowOff>
    </xdr:from>
    <xdr:ext cx="469744" cy="259045"/>
    <xdr:sp macro="" textlink="">
      <xdr:nvSpPr>
        <xdr:cNvPr id="389" name="n_4mainValue【市民会館】&#10;一人当たり面積"/>
        <xdr:cNvSpPr txBox="1"/>
      </xdr:nvSpPr>
      <xdr:spPr>
        <a:xfrm>
          <a:off x="6737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8" name="正方形/長方形 39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9" name="正方形/長方形 39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0" name="正方形/長方形 39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1" name="正方形/長方形 40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2" name="正方形/長方形 40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3" name="正方形/長方形 40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4" name="正方形/長方形 40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5" name="正方形/長方形 404"/>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4" name="正方形/長方形 41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5" name="正方形/長方形 41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6" name="正方形/長方形 41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7" name="正方形/長方形 41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8" name="正方形/長方形 41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19" name="正方形/長方形 41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0" name="正方形/長方形 41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1" name="正方形/長方形 420"/>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2" name="正方形/長方形 42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3" name="正方形/長方形 42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4" name="正方形/長方形 42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5" name="正方形/長方形 42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6" name="正方形/長方形 42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7" name="正方形/長方形 42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8" name="正方形/長方形 42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9" name="正方形/長方形 42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0" name="テキスト ボックス 42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1" name="直線コネクタ 43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2" name="テキスト ボックス 431"/>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3" name="直線コネクタ 432"/>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4" name="テキスト ボックス 433"/>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5" name="直線コネクタ 434"/>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6" name="テキスト ボックス 435"/>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7" name="直線コネクタ 436"/>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8" name="テキスト ボックス 437"/>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39" name="直線コネクタ 438"/>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0" name="テキスト ボックス 439"/>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1" name="直線コネクタ 440"/>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2" name="テキスト ボックス 441"/>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3" name="直線コネクタ 44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4" name="テキスト ボックス 443"/>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5"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446" name="直線コネクタ 445"/>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447" name="【消防施設】&#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448" name="直線コネクタ 447"/>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449" name="【消防施設】&#10;有形固定資産減価償却率最大値テキスト"/>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450" name="直線コネクタ 449"/>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126382</xdr:rowOff>
    </xdr:from>
    <xdr:ext cx="405111" cy="259045"/>
    <xdr:sp macro="" textlink="">
      <xdr:nvSpPr>
        <xdr:cNvPr id="451" name="【消防施設】&#10;有形固定資産減価償却率平均値テキスト"/>
        <xdr:cNvSpPr txBox="1"/>
      </xdr:nvSpPr>
      <xdr:spPr>
        <a:xfrm>
          <a:off x="16357600" y="1401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452" name="フローチャート: 判断 451"/>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453" name="フローチャート: 判断 452"/>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454" name="フローチャート: 判断 453"/>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455" name="フローチャート: 判断 454"/>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456" name="フローチャート: 判断 455"/>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7" name="テキスト ボックス 45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8" name="テキスト ボックス 45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9" name="テキスト ボックス 45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0" name="テキスト ボックス 45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1" name="テキスト ボックス 46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99695</xdr:rowOff>
    </xdr:from>
    <xdr:to>
      <xdr:col>85</xdr:col>
      <xdr:colOff>177800</xdr:colOff>
      <xdr:row>84</xdr:row>
      <xdr:rowOff>29845</xdr:rowOff>
    </xdr:to>
    <xdr:sp macro="" textlink="">
      <xdr:nvSpPr>
        <xdr:cNvPr id="462" name="楕円 461"/>
        <xdr:cNvSpPr/>
      </xdr:nvSpPr>
      <xdr:spPr>
        <a:xfrm>
          <a:off x="162687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78122</xdr:rowOff>
    </xdr:from>
    <xdr:ext cx="405111" cy="259045"/>
    <xdr:sp macro="" textlink="">
      <xdr:nvSpPr>
        <xdr:cNvPr id="463" name="【消防施設】&#10;有形固定資産減価償却率該当値テキスト"/>
        <xdr:cNvSpPr txBox="1"/>
      </xdr:nvSpPr>
      <xdr:spPr>
        <a:xfrm>
          <a:off x="16357600"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6350</xdr:rowOff>
    </xdr:from>
    <xdr:to>
      <xdr:col>81</xdr:col>
      <xdr:colOff>101600</xdr:colOff>
      <xdr:row>83</xdr:row>
      <xdr:rowOff>107950</xdr:rowOff>
    </xdr:to>
    <xdr:sp macro="" textlink="">
      <xdr:nvSpPr>
        <xdr:cNvPr id="464" name="楕円 463"/>
        <xdr:cNvSpPr/>
      </xdr:nvSpPr>
      <xdr:spPr>
        <a:xfrm>
          <a:off x="15430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57150</xdr:rowOff>
    </xdr:from>
    <xdr:to>
      <xdr:col>85</xdr:col>
      <xdr:colOff>127000</xdr:colOff>
      <xdr:row>83</xdr:row>
      <xdr:rowOff>150495</xdr:rowOff>
    </xdr:to>
    <xdr:cxnSp macro="">
      <xdr:nvCxnSpPr>
        <xdr:cNvPr id="465" name="直線コネクタ 464"/>
        <xdr:cNvCxnSpPr/>
      </xdr:nvCxnSpPr>
      <xdr:spPr>
        <a:xfrm>
          <a:off x="15481300" y="14287500"/>
          <a:ext cx="8382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139700</xdr:rowOff>
    </xdr:from>
    <xdr:to>
      <xdr:col>76</xdr:col>
      <xdr:colOff>165100</xdr:colOff>
      <xdr:row>83</xdr:row>
      <xdr:rowOff>69850</xdr:rowOff>
    </xdr:to>
    <xdr:sp macro="" textlink="">
      <xdr:nvSpPr>
        <xdr:cNvPr id="466" name="楕円 465"/>
        <xdr:cNvSpPr/>
      </xdr:nvSpPr>
      <xdr:spPr>
        <a:xfrm>
          <a:off x="14541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19050</xdr:rowOff>
    </xdr:from>
    <xdr:to>
      <xdr:col>81</xdr:col>
      <xdr:colOff>50800</xdr:colOff>
      <xdr:row>83</xdr:row>
      <xdr:rowOff>57150</xdr:rowOff>
    </xdr:to>
    <xdr:cxnSp macro="">
      <xdr:nvCxnSpPr>
        <xdr:cNvPr id="467" name="直線コネクタ 466"/>
        <xdr:cNvCxnSpPr/>
      </xdr:nvCxnSpPr>
      <xdr:spPr>
        <a:xfrm>
          <a:off x="14592300" y="14249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59689</xdr:rowOff>
    </xdr:from>
    <xdr:to>
      <xdr:col>72</xdr:col>
      <xdr:colOff>38100</xdr:colOff>
      <xdr:row>83</xdr:row>
      <xdr:rowOff>161289</xdr:rowOff>
    </xdr:to>
    <xdr:sp macro="" textlink="">
      <xdr:nvSpPr>
        <xdr:cNvPr id="468" name="楕円 467"/>
        <xdr:cNvSpPr/>
      </xdr:nvSpPr>
      <xdr:spPr>
        <a:xfrm>
          <a:off x="136525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19050</xdr:rowOff>
    </xdr:from>
    <xdr:to>
      <xdr:col>76</xdr:col>
      <xdr:colOff>114300</xdr:colOff>
      <xdr:row>83</xdr:row>
      <xdr:rowOff>110489</xdr:rowOff>
    </xdr:to>
    <xdr:cxnSp macro="">
      <xdr:nvCxnSpPr>
        <xdr:cNvPr id="469" name="直線コネクタ 468"/>
        <xdr:cNvCxnSpPr/>
      </xdr:nvCxnSpPr>
      <xdr:spPr>
        <a:xfrm flipV="1">
          <a:off x="13703300" y="14249400"/>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25400</xdr:rowOff>
    </xdr:from>
    <xdr:to>
      <xdr:col>67</xdr:col>
      <xdr:colOff>101600</xdr:colOff>
      <xdr:row>82</xdr:row>
      <xdr:rowOff>127000</xdr:rowOff>
    </xdr:to>
    <xdr:sp macro="" textlink="">
      <xdr:nvSpPr>
        <xdr:cNvPr id="470" name="楕円 469"/>
        <xdr:cNvSpPr/>
      </xdr:nvSpPr>
      <xdr:spPr>
        <a:xfrm>
          <a:off x="127635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76200</xdr:rowOff>
    </xdr:from>
    <xdr:to>
      <xdr:col>71</xdr:col>
      <xdr:colOff>177800</xdr:colOff>
      <xdr:row>83</xdr:row>
      <xdr:rowOff>110489</xdr:rowOff>
    </xdr:to>
    <xdr:cxnSp macro="">
      <xdr:nvCxnSpPr>
        <xdr:cNvPr id="471" name="直線コネクタ 470"/>
        <xdr:cNvCxnSpPr/>
      </xdr:nvCxnSpPr>
      <xdr:spPr>
        <a:xfrm>
          <a:off x="12814300" y="14135100"/>
          <a:ext cx="88900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472" name="n_1aveValue【消防施設】&#10;有形固定資産減価償却率"/>
        <xdr:cNvSpPr txBox="1"/>
      </xdr:nvSpPr>
      <xdr:spPr>
        <a:xfrm>
          <a:off x="15266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473" name="n_2aveValue【消防施設】&#10;有形固定資産減価償却率"/>
        <xdr:cNvSpPr txBox="1"/>
      </xdr:nvSpPr>
      <xdr:spPr>
        <a:xfrm>
          <a:off x="143897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65422</xdr:rowOff>
    </xdr:from>
    <xdr:ext cx="405111" cy="259045"/>
    <xdr:sp macro="" textlink="">
      <xdr:nvSpPr>
        <xdr:cNvPr id="474" name="n_3aveValue【消防施設】&#10;有形固定資産減価償却率"/>
        <xdr:cNvSpPr txBox="1"/>
      </xdr:nvSpPr>
      <xdr:spPr>
        <a:xfrm>
          <a:off x="135007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475" name="n_4aveValue【消防施設】&#10;有形固定資産減価償却率"/>
        <xdr:cNvSpPr txBox="1"/>
      </xdr:nvSpPr>
      <xdr:spPr>
        <a:xfrm>
          <a:off x="12611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99077</xdr:rowOff>
    </xdr:from>
    <xdr:ext cx="405111" cy="259045"/>
    <xdr:sp macro="" textlink="">
      <xdr:nvSpPr>
        <xdr:cNvPr id="476" name="n_1mainValue【消防施設】&#10;有形固定資産減価償却率"/>
        <xdr:cNvSpPr txBox="1"/>
      </xdr:nvSpPr>
      <xdr:spPr>
        <a:xfrm>
          <a:off x="15266044" y="1432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60977</xdr:rowOff>
    </xdr:from>
    <xdr:ext cx="405111" cy="259045"/>
    <xdr:sp macro="" textlink="">
      <xdr:nvSpPr>
        <xdr:cNvPr id="477" name="n_2mainValue【消防施設】&#10;有形固定資産減価償却率"/>
        <xdr:cNvSpPr txBox="1"/>
      </xdr:nvSpPr>
      <xdr:spPr>
        <a:xfrm>
          <a:off x="14389744" y="1429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152416</xdr:rowOff>
    </xdr:from>
    <xdr:ext cx="405111" cy="259045"/>
    <xdr:sp macro="" textlink="">
      <xdr:nvSpPr>
        <xdr:cNvPr id="478" name="n_3mainValue【消防施設】&#10;有形固定資産減価償却率"/>
        <xdr:cNvSpPr txBox="1"/>
      </xdr:nvSpPr>
      <xdr:spPr>
        <a:xfrm>
          <a:off x="13500744" y="1438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118127</xdr:rowOff>
    </xdr:from>
    <xdr:ext cx="405111" cy="259045"/>
    <xdr:sp macro="" textlink="">
      <xdr:nvSpPr>
        <xdr:cNvPr id="479" name="n_4mainValue【消防施設】&#10;有形固定資産減価償却率"/>
        <xdr:cNvSpPr txBox="1"/>
      </xdr:nvSpPr>
      <xdr:spPr>
        <a:xfrm>
          <a:off x="12611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0" name="正方形/長方形 47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1" name="正方形/長方形 48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2" name="正方形/長方形 48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3" name="正方形/長方形 48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4" name="正方形/長方形 48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5" name="正方形/長方形 48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6" name="正方形/長方形 48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7" name="正方形/長方形 48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8" name="テキスト ボックス 48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9" name="直線コネクタ 48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0" name="直線コネクタ 489"/>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1" name="テキスト ボックス 490"/>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2" name="直線コネクタ 491"/>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493" name="テキスト ボックス 492"/>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4" name="直線コネクタ 493"/>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495" name="テキスト ボックス 494"/>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6" name="直線コネクタ 495"/>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497" name="テキスト ボックス 496"/>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98" name="直線コネクタ 497"/>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499" name="テキスト ボックス 498"/>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0" name="直線コネクタ 499"/>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501" name="テキスト ボックス 500"/>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2" name="直線コネクタ 50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503" name="テキスト ボックス 502"/>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4"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505" name="直線コネクタ 504"/>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506" name="【消防施設】&#10;一人当たり面積最小値テキスト"/>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507" name="直線コネクタ 506"/>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508" name="【消防施設】&#10;一人当たり面積最大値テキスト"/>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509" name="直線コネクタ 508"/>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510" name="【消防施設】&#10;一人当たり面積平均値テキスト"/>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511" name="フローチャート: 判断 510"/>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512" name="フローチャート: 判断 511"/>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513" name="フローチャート: 判断 512"/>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514" name="フローチャート: 判断 513"/>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515" name="フローチャート: 判断 514"/>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6" name="テキスト ボックス 51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7" name="テキスト ボックス 51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8" name="テキスト ボックス 51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9" name="テキスト ボックス 51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0" name="テキスト ボックス 51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115881</xdr:rowOff>
    </xdr:from>
    <xdr:to>
      <xdr:col>116</xdr:col>
      <xdr:colOff>114300</xdr:colOff>
      <xdr:row>87</xdr:row>
      <xdr:rowOff>46031</xdr:rowOff>
    </xdr:to>
    <xdr:sp macro="" textlink="">
      <xdr:nvSpPr>
        <xdr:cNvPr id="521" name="楕円 520"/>
        <xdr:cNvSpPr/>
      </xdr:nvSpPr>
      <xdr:spPr>
        <a:xfrm>
          <a:off x="22110700" y="1486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69478</xdr:rowOff>
    </xdr:from>
    <xdr:ext cx="469744" cy="259045"/>
    <xdr:sp macro="" textlink="">
      <xdr:nvSpPr>
        <xdr:cNvPr id="522" name="【消防施設】&#10;一人当たり面積該当値テキスト"/>
        <xdr:cNvSpPr txBox="1"/>
      </xdr:nvSpPr>
      <xdr:spPr>
        <a:xfrm>
          <a:off x="22199600" y="14814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116165</xdr:rowOff>
    </xdr:from>
    <xdr:to>
      <xdr:col>112</xdr:col>
      <xdr:colOff>38100</xdr:colOff>
      <xdr:row>87</xdr:row>
      <xdr:rowOff>46315</xdr:rowOff>
    </xdr:to>
    <xdr:sp macro="" textlink="">
      <xdr:nvSpPr>
        <xdr:cNvPr id="523" name="楕円 522"/>
        <xdr:cNvSpPr/>
      </xdr:nvSpPr>
      <xdr:spPr>
        <a:xfrm>
          <a:off x="21272500" y="1486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166681</xdr:rowOff>
    </xdr:from>
    <xdr:to>
      <xdr:col>116</xdr:col>
      <xdr:colOff>63500</xdr:colOff>
      <xdr:row>86</xdr:row>
      <xdr:rowOff>166965</xdr:rowOff>
    </xdr:to>
    <xdr:cxnSp macro="">
      <xdr:nvCxnSpPr>
        <xdr:cNvPr id="524" name="直線コネクタ 523"/>
        <xdr:cNvCxnSpPr/>
      </xdr:nvCxnSpPr>
      <xdr:spPr>
        <a:xfrm flipV="1">
          <a:off x="21323300" y="14911381"/>
          <a:ext cx="838200" cy="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116208</xdr:rowOff>
    </xdr:from>
    <xdr:to>
      <xdr:col>107</xdr:col>
      <xdr:colOff>101600</xdr:colOff>
      <xdr:row>87</xdr:row>
      <xdr:rowOff>46358</xdr:rowOff>
    </xdr:to>
    <xdr:sp macro="" textlink="">
      <xdr:nvSpPr>
        <xdr:cNvPr id="525" name="楕円 524"/>
        <xdr:cNvSpPr/>
      </xdr:nvSpPr>
      <xdr:spPr>
        <a:xfrm>
          <a:off x="20383500" y="1486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166965</xdr:rowOff>
    </xdr:from>
    <xdr:to>
      <xdr:col>111</xdr:col>
      <xdr:colOff>177800</xdr:colOff>
      <xdr:row>86</xdr:row>
      <xdr:rowOff>167008</xdr:rowOff>
    </xdr:to>
    <xdr:cxnSp macro="">
      <xdr:nvCxnSpPr>
        <xdr:cNvPr id="526" name="直線コネクタ 525"/>
        <xdr:cNvCxnSpPr/>
      </xdr:nvCxnSpPr>
      <xdr:spPr>
        <a:xfrm flipV="1">
          <a:off x="20434300" y="14911665"/>
          <a:ext cx="889000" cy="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115870</xdr:rowOff>
    </xdr:from>
    <xdr:to>
      <xdr:col>102</xdr:col>
      <xdr:colOff>165100</xdr:colOff>
      <xdr:row>87</xdr:row>
      <xdr:rowOff>46020</xdr:rowOff>
    </xdr:to>
    <xdr:sp macro="" textlink="">
      <xdr:nvSpPr>
        <xdr:cNvPr id="527" name="楕円 526"/>
        <xdr:cNvSpPr/>
      </xdr:nvSpPr>
      <xdr:spPr>
        <a:xfrm>
          <a:off x="19494500" y="1486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166670</xdr:rowOff>
    </xdr:from>
    <xdr:to>
      <xdr:col>107</xdr:col>
      <xdr:colOff>50800</xdr:colOff>
      <xdr:row>86</xdr:row>
      <xdr:rowOff>167008</xdr:rowOff>
    </xdr:to>
    <xdr:cxnSp macro="">
      <xdr:nvCxnSpPr>
        <xdr:cNvPr id="528" name="直線コネクタ 527"/>
        <xdr:cNvCxnSpPr/>
      </xdr:nvCxnSpPr>
      <xdr:spPr>
        <a:xfrm>
          <a:off x="19545300" y="14911370"/>
          <a:ext cx="889000" cy="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116284</xdr:rowOff>
    </xdr:from>
    <xdr:to>
      <xdr:col>98</xdr:col>
      <xdr:colOff>38100</xdr:colOff>
      <xdr:row>87</xdr:row>
      <xdr:rowOff>46434</xdr:rowOff>
    </xdr:to>
    <xdr:sp macro="" textlink="">
      <xdr:nvSpPr>
        <xdr:cNvPr id="529" name="楕円 528"/>
        <xdr:cNvSpPr/>
      </xdr:nvSpPr>
      <xdr:spPr>
        <a:xfrm>
          <a:off x="18605500" y="1486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166670</xdr:rowOff>
    </xdr:from>
    <xdr:to>
      <xdr:col>102</xdr:col>
      <xdr:colOff>114300</xdr:colOff>
      <xdr:row>86</xdr:row>
      <xdr:rowOff>167084</xdr:rowOff>
    </xdr:to>
    <xdr:cxnSp macro="">
      <xdr:nvCxnSpPr>
        <xdr:cNvPr id="530" name="直線コネクタ 529"/>
        <xdr:cNvCxnSpPr/>
      </xdr:nvCxnSpPr>
      <xdr:spPr>
        <a:xfrm flipV="1">
          <a:off x="18656300" y="14911370"/>
          <a:ext cx="889000" cy="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87</xdr:row>
      <xdr:rowOff>37453</xdr:rowOff>
    </xdr:from>
    <xdr:ext cx="469744" cy="259045"/>
    <xdr:sp macro="" textlink="">
      <xdr:nvSpPr>
        <xdr:cNvPr id="531" name="n_1aveValue【消防施設】&#10;一人当たり面積"/>
        <xdr:cNvSpPr txBox="1"/>
      </xdr:nvSpPr>
      <xdr:spPr>
        <a:xfrm>
          <a:off x="21075727" y="1495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37540</xdr:rowOff>
    </xdr:from>
    <xdr:ext cx="469744" cy="259045"/>
    <xdr:sp macro="" textlink="">
      <xdr:nvSpPr>
        <xdr:cNvPr id="532" name="n_2aveValue【消防施設】&#10;一人当たり面積"/>
        <xdr:cNvSpPr txBox="1"/>
      </xdr:nvSpPr>
      <xdr:spPr>
        <a:xfrm>
          <a:off x="20199427" y="1495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37529</xdr:rowOff>
    </xdr:from>
    <xdr:ext cx="469744" cy="259045"/>
    <xdr:sp macro="" textlink="">
      <xdr:nvSpPr>
        <xdr:cNvPr id="533" name="n_3aveValue【消防施設】&#10;一人当たり面積"/>
        <xdr:cNvSpPr txBox="1"/>
      </xdr:nvSpPr>
      <xdr:spPr>
        <a:xfrm>
          <a:off x="19310427" y="1495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37637</xdr:rowOff>
    </xdr:from>
    <xdr:ext cx="469744" cy="259045"/>
    <xdr:sp macro="" textlink="">
      <xdr:nvSpPr>
        <xdr:cNvPr id="534" name="n_4aveValue【消防施設】&#10;一人当たり面積"/>
        <xdr:cNvSpPr txBox="1"/>
      </xdr:nvSpPr>
      <xdr:spPr>
        <a:xfrm>
          <a:off x="18421427" y="1495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62842</xdr:rowOff>
    </xdr:from>
    <xdr:ext cx="469744" cy="259045"/>
    <xdr:sp macro="" textlink="">
      <xdr:nvSpPr>
        <xdr:cNvPr id="535" name="n_1mainValue【消防施設】&#10;一人当たり面積"/>
        <xdr:cNvSpPr txBox="1"/>
      </xdr:nvSpPr>
      <xdr:spPr>
        <a:xfrm>
          <a:off x="21075727" y="14636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62885</xdr:rowOff>
    </xdr:from>
    <xdr:ext cx="469744" cy="259045"/>
    <xdr:sp macro="" textlink="">
      <xdr:nvSpPr>
        <xdr:cNvPr id="536" name="n_2mainValue【消防施設】&#10;一人当たり面積"/>
        <xdr:cNvSpPr txBox="1"/>
      </xdr:nvSpPr>
      <xdr:spPr>
        <a:xfrm>
          <a:off x="20199427" y="14636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62547</xdr:rowOff>
    </xdr:from>
    <xdr:ext cx="469744" cy="259045"/>
    <xdr:sp macro="" textlink="">
      <xdr:nvSpPr>
        <xdr:cNvPr id="537" name="n_3mainValue【消防施設】&#10;一人当たり面積"/>
        <xdr:cNvSpPr txBox="1"/>
      </xdr:nvSpPr>
      <xdr:spPr>
        <a:xfrm>
          <a:off x="19310427" y="1463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62961</xdr:rowOff>
    </xdr:from>
    <xdr:ext cx="469744" cy="259045"/>
    <xdr:sp macro="" textlink="">
      <xdr:nvSpPr>
        <xdr:cNvPr id="538" name="n_4mainValue【消防施設】&#10;一人当たり面積"/>
        <xdr:cNvSpPr txBox="1"/>
      </xdr:nvSpPr>
      <xdr:spPr>
        <a:xfrm>
          <a:off x="18421427" y="14636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9" name="正方形/長方形 53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0" name="正方形/長方形 53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1" name="正方形/長方形 54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2" name="正方形/長方形 54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3" name="正方形/長方形 54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4" name="正方形/長方形 54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5" name="正方形/長方形 54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6" name="正方形/長方形 54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7" name="テキスト ボックス 54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8" name="直線コネクタ 54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9" name="テキスト ボックス 548"/>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0" name="直線コネクタ 54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1" name="テキスト ボックス 550"/>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2" name="直線コネクタ 55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3" name="テキスト ボックス 55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4" name="直線コネクタ 55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5" name="テキスト ボックス 55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6" name="直線コネクタ 55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7" name="テキスト ボックス 55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8" name="直線コネクタ 55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9" name="テキスト ボックス 55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0" name="直線コネクタ 55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1" name="テキスト ボックス 560"/>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3"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564" name="直線コネクタ 563"/>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565" name="【庁舎】&#10;有形固定資産減価償却率最小値テキスト"/>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566" name="直線コネクタ 565"/>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567" name="【庁舎】&#10;有形固定資産減価償却率最大値テキスト"/>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568" name="直線コネクタ 567"/>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569" name="【庁舎】&#10;有形固定資産減価償却率平均値テキスト"/>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570" name="フローチャート: 判断 569"/>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571" name="フローチャート: 判断 570"/>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572" name="フローチャート: 判断 571"/>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573" name="フローチャート: 判断 572"/>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574" name="フローチャート: 判断 573"/>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5" name="テキスト ボックス 57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6" name="テキスト ボックス 57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7" name="テキスト ボックス 57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8" name="テキスト ボックス 57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9" name="テキスト ボックス 57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43362</xdr:rowOff>
    </xdr:from>
    <xdr:to>
      <xdr:col>85</xdr:col>
      <xdr:colOff>177800</xdr:colOff>
      <xdr:row>105</xdr:row>
      <xdr:rowOff>144962</xdr:rowOff>
    </xdr:to>
    <xdr:sp macro="" textlink="">
      <xdr:nvSpPr>
        <xdr:cNvPr id="580" name="楕円 579"/>
        <xdr:cNvSpPr/>
      </xdr:nvSpPr>
      <xdr:spPr>
        <a:xfrm>
          <a:off x="16268700" y="1804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21789</xdr:rowOff>
    </xdr:from>
    <xdr:ext cx="405111" cy="259045"/>
    <xdr:sp macro="" textlink="">
      <xdr:nvSpPr>
        <xdr:cNvPr id="581" name="【庁舎】&#10;有形固定資産減価償却率該当値テキスト"/>
        <xdr:cNvSpPr txBox="1"/>
      </xdr:nvSpPr>
      <xdr:spPr>
        <a:xfrm>
          <a:off x="16357600"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10705</xdr:rowOff>
    </xdr:from>
    <xdr:to>
      <xdr:col>81</xdr:col>
      <xdr:colOff>101600</xdr:colOff>
      <xdr:row>105</xdr:row>
      <xdr:rowOff>112305</xdr:rowOff>
    </xdr:to>
    <xdr:sp macro="" textlink="">
      <xdr:nvSpPr>
        <xdr:cNvPr id="582" name="楕円 581"/>
        <xdr:cNvSpPr/>
      </xdr:nvSpPr>
      <xdr:spPr>
        <a:xfrm>
          <a:off x="154305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61505</xdr:rowOff>
    </xdr:from>
    <xdr:to>
      <xdr:col>85</xdr:col>
      <xdr:colOff>127000</xdr:colOff>
      <xdr:row>105</xdr:row>
      <xdr:rowOff>94162</xdr:rowOff>
    </xdr:to>
    <xdr:cxnSp macro="">
      <xdr:nvCxnSpPr>
        <xdr:cNvPr id="583" name="直線コネクタ 582"/>
        <xdr:cNvCxnSpPr/>
      </xdr:nvCxnSpPr>
      <xdr:spPr>
        <a:xfrm>
          <a:off x="15481300" y="1806375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152763</xdr:rowOff>
    </xdr:from>
    <xdr:to>
      <xdr:col>76</xdr:col>
      <xdr:colOff>165100</xdr:colOff>
      <xdr:row>105</xdr:row>
      <xdr:rowOff>82913</xdr:rowOff>
    </xdr:to>
    <xdr:sp macro="" textlink="">
      <xdr:nvSpPr>
        <xdr:cNvPr id="584" name="楕円 583"/>
        <xdr:cNvSpPr/>
      </xdr:nvSpPr>
      <xdr:spPr>
        <a:xfrm>
          <a:off x="14541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32113</xdr:rowOff>
    </xdr:from>
    <xdr:to>
      <xdr:col>81</xdr:col>
      <xdr:colOff>50800</xdr:colOff>
      <xdr:row>105</xdr:row>
      <xdr:rowOff>61505</xdr:rowOff>
    </xdr:to>
    <xdr:cxnSp macro="">
      <xdr:nvCxnSpPr>
        <xdr:cNvPr id="585" name="直線コネクタ 584"/>
        <xdr:cNvCxnSpPr/>
      </xdr:nvCxnSpPr>
      <xdr:spPr>
        <a:xfrm>
          <a:off x="14592300" y="18034363"/>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147864</xdr:rowOff>
    </xdr:from>
    <xdr:to>
      <xdr:col>72</xdr:col>
      <xdr:colOff>38100</xdr:colOff>
      <xdr:row>105</xdr:row>
      <xdr:rowOff>78014</xdr:rowOff>
    </xdr:to>
    <xdr:sp macro="" textlink="">
      <xdr:nvSpPr>
        <xdr:cNvPr id="586" name="楕円 585"/>
        <xdr:cNvSpPr/>
      </xdr:nvSpPr>
      <xdr:spPr>
        <a:xfrm>
          <a:off x="13652500" y="1797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27214</xdr:rowOff>
    </xdr:from>
    <xdr:to>
      <xdr:col>76</xdr:col>
      <xdr:colOff>114300</xdr:colOff>
      <xdr:row>105</xdr:row>
      <xdr:rowOff>32113</xdr:rowOff>
    </xdr:to>
    <xdr:cxnSp macro="">
      <xdr:nvCxnSpPr>
        <xdr:cNvPr id="587" name="直線コネクタ 586"/>
        <xdr:cNvCxnSpPr/>
      </xdr:nvCxnSpPr>
      <xdr:spPr>
        <a:xfrm>
          <a:off x="13703300" y="1802946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53158</xdr:rowOff>
    </xdr:from>
    <xdr:to>
      <xdr:col>67</xdr:col>
      <xdr:colOff>101600</xdr:colOff>
      <xdr:row>104</xdr:row>
      <xdr:rowOff>154758</xdr:rowOff>
    </xdr:to>
    <xdr:sp macro="" textlink="">
      <xdr:nvSpPr>
        <xdr:cNvPr id="588" name="楕円 587"/>
        <xdr:cNvSpPr/>
      </xdr:nvSpPr>
      <xdr:spPr>
        <a:xfrm>
          <a:off x="12763500" y="1788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103958</xdr:rowOff>
    </xdr:from>
    <xdr:to>
      <xdr:col>71</xdr:col>
      <xdr:colOff>177800</xdr:colOff>
      <xdr:row>105</xdr:row>
      <xdr:rowOff>27214</xdr:rowOff>
    </xdr:to>
    <xdr:cxnSp macro="">
      <xdr:nvCxnSpPr>
        <xdr:cNvPr id="589" name="直線コネクタ 588"/>
        <xdr:cNvCxnSpPr/>
      </xdr:nvCxnSpPr>
      <xdr:spPr>
        <a:xfrm>
          <a:off x="12814300" y="17934758"/>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590" name="n_1aveValue【庁舎】&#10;有形固定資産減価償却率"/>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591" name="n_2aveValue【庁舎】&#10;有形固定資産減価償却率"/>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592" name="n_3aveValue【庁舎】&#10;有形固定資産減価償却率"/>
        <xdr:cNvSpPr txBox="1"/>
      </xdr:nvSpPr>
      <xdr:spPr>
        <a:xfrm>
          <a:off x="13500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16890</xdr:rowOff>
    </xdr:from>
    <xdr:ext cx="405111" cy="259045"/>
    <xdr:sp macro="" textlink="">
      <xdr:nvSpPr>
        <xdr:cNvPr id="593" name="n_4aveValue【庁舎】&#10;有形固定資産減価償却率"/>
        <xdr:cNvSpPr txBox="1"/>
      </xdr:nvSpPr>
      <xdr:spPr>
        <a:xfrm>
          <a:off x="12611744" y="1801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103432</xdr:rowOff>
    </xdr:from>
    <xdr:ext cx="405111" cy="259045"/>
    <xdr:sp macro="" textlink="">
      <xdr:nvSpPr>
        <xdr:cNvPr id="594" name="n_1mainValue【庁舎】&#10;有形固定資産減価償却率"/>
        <xdr:cNvSpPr txBox="1"/>
      </xdr:nvSpPr>
      <xdr:spPr>
        <a:xfrm>
          <a:off x="15266044" y="1810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74040</xdr:rowOff>
    </xdr:from>
    <xdr:ext cx="405111" cy="259045"/>
    <xdr:sp macro="" textlink="">
      <xdr:nvSpPr>
        <xdr:cNvPr id="595" name="n_2mainValue【庁舎】&#10;有形固定資産減価償却率"/>
        <xdr:cNvSpPr txBox="1"/>
      </xdr:nvSpPr>
      <xdr:spPr>
        <a:xfrm>
          <a:off x="14389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69141</xdr:rowOff>
    </xdr:from>
    <xdr:ext cx="405111" cy="259045"/>
    <xdr:sp macro="" textlink="">
      <xdr:nvSpPr>
        <xdr:cNvPr id="596" name="n_3mainValue【庁舎】&#10;有形固定資産減価償却率"/>
        <xdr:cNvSpPr txBox="1"/>
      </xdr:nvSpPr>
      <xdr:spPr>
        <a:xfrm>
          <a:off x="13500744" y="1807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171285</xdr:rowOff>
    </xdr:from>
    <xdr:ext cx="405111" cy="259045"/>
    <xdr:sp macro="" textlink="">
      <xdr:nvSpPr>
        <xdr:cNvPr id="597" name="n_4mainValue【庁舎】&#10;有形固定資産減価償却率"/>
        <xdr:cNvSpPr txBox="1"/>
      </xdr:nvSpPr>
      <xdr:spPr>
        <a:xfrm>
          <a:off x="12611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8" name="正方形/長方形 5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9" name="正方形/長方形 59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0" name="正方形/長方形 59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1" name="正方形/長方形 60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2" name="正方形/長方形 60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3" name="正方形/長方形 60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4" name="正方形/長方形 60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5" name="正方形/長方形 60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6" name="テキスト ボックス 60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7" name="直線コネクタ 60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08" name="テキスト ボックス 607"/>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09" name="直線コネクタ 608"/>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0" name="テキスト ボックス 609"/>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1" name="直線コネクタ 610"/>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2" name="テキスト ボックス 611"/>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3" name="直線コネクタ 612"/>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4" name="テキスト ボックス 613"/>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5" name="直線コネクタ 614"/>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6" name="テキスト ボックス 615"/>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7" name="直線コネクタ 616"/>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8" name="テキスト ボックス 617"/>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9" name="直線コネクタ 61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0" name="テキスト ボックス 61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1"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622" name="直線コネクタ 621"/>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623" name="【庁舎】&#10;一人当たり面積最小値テキスト"/>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624" name="直線コネクタ 623"/>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625" name="【庁舎】&#10;一人当たり面積最大値テキスト"/>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626" name="直線コネクタ 625"/>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627" name="【庁舎】&#10;一人当たり面積平均値テキスト"/>
        <xdr:cNvSpPr txBox="1"/>
      </xdr:nvSpPr>
      <xdr:spPr>
        <a:xfrm>
          <a:off x="22199600" y="18204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628" name="フローチャート: 判断 627"/>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629" name="フローチャート: 判断 628"/>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630" name="フローチャート: 判断 629"/>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631" name="フローチャート: 判断 630"/>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632" name="フローチャート: 判断 631"/>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3" name="テキスト ボックス 63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4" name="テキスト ボックス 63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5" name="テキスト ボックス 63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6" name="テキスト ボックス 63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7" name="テキスト ボックス 63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153670</xdr:rowOff>
    </xdr:from>
    <xdr:to>
      <xdr:col>116</xdr:col>
      <xdr:colOff>114300</xdr:colOff>
      <xdr:row>105</xdr:row>
      <xdr:rowOff>83820</xdr:rowOff>
    </xdr:to>
    <xdr:sp macro="" textlink="">
      <xdr:nvSpPr>
        <xdr:cNvPr id="638" name="楕円 637"/>
        <xdr:cNvSpPr/>
      </xdr:nvSpPr>
      <xdr:spPr>
        <a:xfrm>
          <a:off x="22110700" y="1798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5097</xdr:rowOff>
    </xdr:from>
    <xdr:ext cx="469744" cy="259045"/>
    <xdr:sp macro="" textlink="">
      <xdr:nvSpPr>
        <xdr:cNvPr id="639" name="【庁舎】&#10;一人当たり面積該当値テキスト"/>
        <xdr:cNvSpPr txBox="1"/>
      </xdr:nvSpPr>
      <xdr:spPr>
        <a:xfrm>
          <a:off x="22199600" y="17835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13970</xdr:rowOff>
    </xdr:from>
    <xdr:to>
      <xdr:col>112</xdr:col>
      <xdr:colOff>38100</xdr:colOff>
      <xdr:row>105</xdr:row>
      <xdr:rowOff>115570</xdr:rowOff>
    </xdr:to>
    <xdr:sp macro="" textlink="">
      <xdr:nvSpPr>
        <xdr:cNvPr id="640" name="楕円 639"/>
        <xdr:cNvSpPr/>
      </xdr:nvSpPr>
      <xdr:spPr>
        <a:xfrm>
          <a:off x="21272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33020</xdr:rowOff>
    </xdr:from>
    <xdr:to>
      <xdr:col>116</xdr:col>
      <xdr:colOff>63500</xdr:colOff>
      <xdr:row>105</xdr:row>
      <xdr:rowOff>64770</xdr:rowOff>
    </xdr:to>
    <xdr:cxnSp macro="">
      <xdr:nvCxnSpPr>
        <xdr:cNvPr id="641" name="直線コネクタ 640"/>
        <xdr:cNvCxnSpPr/>
      </xdr:nvCxnSpPr>
      <xdr:spPr>
        <a:xfrm flipV="1">
          <a:off x="21323300" y="18035270"/>
          <a:ext cx="8382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35561</xdr:rowOff>
    </xdr:from>
    <xdr:to>
      <xdr:col>107</xdr:col>
      <xdr:colOff>101600</xdr:colOff>
      <xdr:row>105</xdr:row>
      <xdr:rowOff>137161</xdr:rowOff>
    </xdr:to>
    <xdr:sp macro="" textlink="">
      <xdr:nvSpPr>
        <xdr:cNvPr id="642" name="楕円 641"/>
        <xdr:cNvSpPr/>
      </xdr:nvSpPr>
      <xdr:spPr>
        <a:xfrm>
          <a:off x="20383500" y="1803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64770</xdr:rowOff>
    </xdr:from>
    <xdr:to>
      <xdr:col>111</xdr:col>
      <xdr:colOff>177800</xdr:colOff>
      <xdr:row>105</xdr:row>
      <xdr:rowOff>86361</xdr:rowOff>
    </xdr:to>
    <xdr:cxnSp macro="">
      <xdr:nvCxnSpPr>
        <xdr:cNvPr id="643" name="直線コネクタ 642"/>
        <xdr:cNvCxnSpPr/>
      </xdr:nvCxnSpPr>
      <xdr:spPr>
        <a:xfrm flipV="1">
          <a:off x="20434300" y="18067020"/>
          <a:ext cx="889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60961</xdr:rowOff>
    </xdr:from>
    <xdr:to>
      <xdr:col>102</xdr:col>
      <xdr:colOff>165100</xdr:colOff>
      <xdr:row>105</xdr:row>
      <xdr:rowOff>162561</xdr:rowOff>
    </xdr:to>
    <xdr:sp macro="" textlink="">
      <xdr:nvSpPr>
        <xdr:cNvPr id="644" name="楕円 643"/>
        <xdr:cNvSpPr/>
      </xdr:nvSpPr>
      <xdr:spPr>
        <a:xfrm>
          <a:off x="19494500" y="1806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86361</xdr:rowOff>
    </xdr:from>
    <xdr:to>
      <xdr:col>107</xdr:col>
      <xdr:colOff>50800</xdr:colOff>
      <xdr:row>105</xdr:row>
      <xdr:rowOff>111761</xdr:rowOff>
    </xdr:to>
    <xdr:cxnSp macro="">
      <xdr:nvCxnSpPr>
        <xdr:cNvPr id="645" name="直線コネクタ 644"/>
        <xdr:cNvCxnSpPr/>
      </xdr:nvCxnSpPr>
      <xdr:spPr>
        <a:xfrm flipV="1">
          <a:off x="19545300" y="18088611"/>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80011</xdr:rowOff>
    </xdr:from>
    <xdr:to>
      <xdr:col>98</xdr:col>
      <xdr:colOff>38100</xdr:colOff>
      <xdr:row>106</xdr:row>
      <xdr:rowOff>10161</xdr:rowOff>
    </xdr:to>
    <xdr:sp macro="" textlink="">
      <xdr:nvSpPr>
        <xdr:cNvPr id="646" name="楕円 645"/>
        <xdr:cNvSpPr/>
      </xdr:nvSpPr>
      <xdr:spPr>
        <a:xfrm>
          <a:off x="18605500" y="1808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111761</xdr:rowOff>
    </xdr:from>
    <xdr:to>
      <xdr:col>102</xdr:col>
      <xdr:colOff>114300</xdr:colOff>
      <xdr:row>105</xdr:row>
      <xdr:rowOff>130811</xdr:rowOff>
    </xdr:to>
    <xdr:cxnSp macro="">
      <xdr:nvCxnSpPr>
        <xdr:cNvPr id="647" name="直線コネクタ 646"/>
        <xdr:cNvCxnSpPr/>
      </xdr:nvCxnSpPr>
      <xdr:spPr>
        <a:xfrm flipV="1">
          <a:off x="18656300" y="1811401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147338</xdr:rowOff>
    </xdr:from>
    <xdr:ext cx="469744" cy="259045"/>
    <xdr:sp macro="" textlink="">
      <xdr:nvSpPr>
        <xdr:cNvPr id="648" name="n_1aveValue【庁舎】&#10;一人当たり面積"/>
        <xdr:cNvSpPr txBox="1"/>
      </xdr:nvSpPr>
      <xdr:spPr>
        <a:xfrm>
          <a:off x="210757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170197</xdr:rowOff>
    </xdr:from>
    <xdr:ext cx="469744" cy="259045"/>
    <xdr:sp macro="" textlink="">
      <xdr:nvSpPr>
        <xdr:cNvPr id="649" name="n_2aveValue【庁舎】&#10;一人当たり面積"/>
        <xdr:cNvSpPr txBox="1"/>
      </xdr:nvSpPr>
      <xdr:spPr>
        <a:xfrm>
          <a:off x="20199427" y="1834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17797</xdr:rowOff>
    </xdr:from>
    <xdr:ext cx="469744" cy="259045"/>
    <xdr:sp macro="" textlink="">
      <xdr:nvSpPr>
        <xdr:cNvPr id="650" name="n_3aveValue【庁舎】&#10;一人当たり面積"/>
        <xdr:cNvSpPr txBox="1"/>
      </xdr:nvSpPr>
      <xdr:spPr>
        <a:xfrm>
          <a:off x="19310427" y="1836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35577</xdr:rowOff>
    </xdr:from>
    <xdr:ext cx="469744" cy="259045"/>
    <xdr:sp macro="" textlink="">
      <xdr:nvSpPr>
        <xdr:cNvPr id="651" name="n_4aveValue【庁舎】&#10;一人当たり面積"/>
        <xdr:cNvSpPr txBox="1"/>
      </xdr:nvSpPr>
      <xdr:spPr>
        <a:xfrm>
          <a:off x="18421427" y="183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132097</xdr:rowOff>
    </xdr:from>
    <xdr:ext cx="469744" cy="259045"/>
    <xdr:sp macro="" textlink="">
      <xdr:nvSpPr>
        <xdr:cNvPr id="652" name="n_1mainValue【庁舎】&#10;一人当たり面積"/>
        <xdr:cNvSpPr txBox="1"/>
      </xdr:nvSpPr>
      <xdr:spPr>
        <a:xfrm>
          <a:off x="210757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153688</xdr:rowOff>
    </xdr:from>
    <xdr:ext cx="469744" cy="259045"/>
    <xdr:sp macro="" textlink="">
      <xdr:nvSpPr>
        <xdr:cNvPr id="653" name="n_2mainValue【庁舎】&#10;一人当たり面積"/>
        <xdr:cNvSpPr txBox="1"/>
      </xdr:nvSpPr>
      <xdr:spPr>
        <a:xfrm>
          <a:off x="20199427" y="17813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7638</xdr:rowOff>
    </xdr:from>
    <xdr:ext cx="469744" cy="259045"/>
    <xdr:sp macro="" textlink="">
      <xdr:nvSpPr>
        <xdr:cNvPr id="654" name="n_3mainValue【庁舎】&#10;一人当たり面積"/>
        <xdr:cNvSpPr txBox="1"/>
      </xdr:nvSpPr>
      <xdr:spPr>
        <a:xfrm>
          <a:off x="19310427" y="1783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26688</xdr:rowOff>
    </xdr:from>
    <xdr:ext cx="469744" cy="259045"/>
    <xdr:sp macro="" textlink="">
      <xdr:nvSpPr>
        <xdr:cNvPr id="655" name="n_4mainValue【庁舎】&#10;一人当たり面積"/>
        <xdr:cNvSpPr txBox="1"/>
      </xdr:nvSpPr>
      <xdr:spPr>
        <a:xfrm>
          <a:off x="18421427" y="17857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6" name="正方形/長方形 65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7" name="正方形/長方形 65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8" name="テキスト ボックス 65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類似団体と比較して特に有形固定資産減価償却率が高くなっている施設は市民会館であり、特に低くなっている施設は福祉施設である。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人口一人当たりの面積については、類似団体より高くなっている施設は市民会館、庁舎であり、特に低くなっている施設は体育館・プール</a:t>
          </a:r>
          <a:r>
            <a:rPr kumimoji="1" lang="ja-JP" altLang="en-US" sz="1100">
              <a:solidFill>
                <a:schemeClr val="dk1"/>
              </a:solidFill>
              <a:effectLst/>
              <a:latin typeface="+mn-lt"/>
              <a:ea typeface="+mn-ea"/>
              <a:cs typeface="+mn-cs"/>
            </a:rPr>
            <a:t>、消防施設</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chemeClr val="dk1"/>
              </a:solidFill>
              <a:effectLst/>
              <a:latin typeface="+mn-lt"/>
              <a:ea typeface="+mn-ea"/>
              <a:cs typeface="+mn-cs"/>
            </a:rPr>
            <a:t>　いずれの施設においても、長寿命化計画に基づき老朽化対策等に取り組んでいく必要がある。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workbookViewId="0">
      <selection activeCell="AY4" sqref="AY4:BM4"/>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6788930</v>
      </c>
      <c r="BO4" s="407"/>
      <c r="BP4" s="407"/>
      <c r="BQ4" s="407"/>
      <c r="BR4" s="407"/>
      <c r="BS4" s="407"/>
      <c r="BT4" s="407"/>
      <c r="BU4" s="408"/>
      <c r="BV4" s="406">
        <v>6856442</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7.8</v>
      </c>
      <c r="CU4" s="413"/>
      <c r="CV4" s="413"/>
      <c r="CW4" s="413"/>
      <c r="CX4" s="413"/>
      <c r="CY4" s="413"/>
      <c r="CZ4" s="413"/>
      <c r="DA4" s="414"/>
      <c r="DB4" s="412">
        <v>5.2</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6481920</v>
      </c>
      <c r="BO5" s="444"/>
      <c r="BP5" s="444"/>
      <c r="BQ5" s="444"/>
      <c r="BR5" s="444"/>
      <c r="BS5" s="444"/>
      <c r="BT5" s="444"/>
      <c r="BU5" s="445"/>
      <c r="BV5" s="443">
        <v>6648727</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96.8</v>
      </c>
      <c r="CU5" s="441"/>
      <c r="CV5" s="441"/>
      <c r="CW5" s="441"/>
      <c r="CX5" s="441"/>
      <c r="CY5" s="441"/>
      <c r="CZ5" s="441"/>
      <c r="DA5" s="442"/>
      <c r="DB5" s="440">
        <v>91.6</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307010</v>
      </c>
      <c r="BO6" s="444"/>
      <c r="BP6" s="444"/>
      <c r="BQ6" s="444"/>
      <c r="BR6" s="444"/>
      <c r="BS6" s="444"/>
      <c r="BT6" s="444"/>
      <c r="BU6" s="445"/>
      <c r="BV6" s="443">
        <v>207715</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97</v>
      </c>
      <c r="CU6" s="481"/>
      <c r="CV6" s="481"/>
      <c r="CW6" s="481"/>
      <c r="CX6" s="481"/>
      <c r="CY6" s="481"/>
      <c r="CZ6" s="481"/>
      <c r="DA6" s="482"/>
      <c r="DB6" s="480">
        <v>92</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19674</v>
      </c>
      <c r="BO7" s="444"/>
      <c r="BP7" s="444"/>
      <c r="BQ7" s="444"/>
      <c r="BR7" s="444"/>
      <c r="BS7" s="444"/>
      <c r="BT7" s="444"/>
      <c r="BU7" s="445"/>
      <c r="BV7" s="443">
        <v>20791</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3692040</v>
      </c>
      <c r="CU7" s="444"/>
      <c r="CV7" s="444"/>
      <c r="CW7" s="444"/>
      <c r="CX7" s="444"/>
      <c r="CY7" s="444"/>
      <c r="CZ7" s="444"/>
      <c r="DA7" s="445"/>
      <c r="DB7" s="443">
        <v>3593980</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287336</v>
      </c>
      <c r="BO8" s="444"/>
      <c r="BP8" s="444"/>
      <c r="BQ8" s="444"/>
      <c r="BR8" s="444"/>
      <c r="BS8" s="444"/>
      <c r="BT8" s="444"/>
      <c r="BU8" s="445"/>
      <c r="BV8" s="443">
        <v>186924</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0.25</v>
      </c>
      <c r="CU8" s="484"/>
      <c r="CV8" s="484"/>
      <c r="CW8" s="484"/>
      <c r="CX8" s="484"/>
      <c r="CY8" s="484"/>
      <c r="CZ8" s="484"/>
      <c r="DA8" s="485"/>
      <c r="DB8" s="483">
        <v>0.25</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7428</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100412</v>
      </c>
      <c r="BO9" s="444"/>
      <c r="BP9" s="444"/>
      <c r="BQ9" s="444"/>
      <c r="BR9" s="444"/>
      <c r="BS9" s="444"/>
      <c r="BT9" s="444"/>
      <c r="BU9" s="445"/>
      <c r="BV9" s="443">
        <v>-54734</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11.5</v>
      </c>
      <c r="CU9" s="441"/>
      <c r="CV9" s="441"/>
      <c r="CW9" s="441"/>
      <c r="CX9" s="441"/>
      <c r="CY9" s="441"/>
      <c r="CZ9" s="441"/>
      <c r="DA9" s="442"/>
      <c r="DB9" s="440">
        <v>11.5</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8248</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147</v>
      </c>
      <c r="BO10" s="444"/>
      <c r="BP10" s="444"/>
      <c r="BQ10" s="444"/>
      <c r="BR10" s="444"/>
      <c r="BS10" s="444"/>
      <c r="BT10" s="444"/>
      <c r="BU10" s="445"/>
      <c r="BV10" s="443">
        <v>88</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6607</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200000</v>
      </c>
      <c r="BO12" s="444"/>
      <c r="BP12" s="444"/>
      <c r="BQ12" s="444"/>
      <c r="BR12" s="444"/>
      <c r="BS12" s="444"/>
      <c r="BT12" s="444"/>
      <c r="BU12" s="445"/>
      <c r="BV12" s="443">
        <v>310000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6572</v>
      </c>
      <c r="S13" s="528"/>
      <c r="T13" s="528"/>
      <c r="U13" s="528"/>
      <c r="V13" s="529"/>
      <c r="W13" s="459" t="s">
        <v>131</v>
      </c>
      <c r="X13" s="460"/>
      <c r="Y13" s="460"/>
      <c r="Z13" s="460"/>
      <c r="AA13" s="460"/>
      <c r="AB13" s="450"/>
      <c r="AC13" s="494">
        <v>297</v>
      </c>
      <c r="AD13" s="495"/>
      <c r="AE13" s="495"/>
      <c r="AF13" s="495"/>
      <c r="AG13" s="537"/>
      <c r="AH13" s="494">
        <v>403</v>
      </c>
      <c r="AI13" s="495"/>
      <c r="AJ13" s="495"/>
      <c r="AK13" s="495"/>
      <c r="AL13" s="496"/>
      <c r="AM13" s="472" t="s">
        <v>132</v>
      </c>
      <c r="AN13" s="473"/>
      <c r="AO13" s="473"/>
      <c r="AP13" s="473"/>
      <c r="AQ13" s="473"/>
      <c r="AR13" s="473"/>
      <c r="AS13" s="473"/>
      <c r="AT13" s="474"/>
      <c r="AU13" s="475" t="s">
        <v>90</v>
      </c>
      <c r="AV13" s="476"/>
      <c r="AW13" s="476"/>
      <c r="AX13" s="476"/>
      <c r="AY13" s="477" t="s">
        <v>133</v>
      </c>
      <c r="AZ13" s="478"/>
      <c r="BA13" s="478"/>
      <c r="BB13" s="478"/>
      <c r="BC13" s="478"/>
      <c r="BD13" s="478"/>
      <c r="BE13" s="478"/>
      <c r="BF13" s="478"/>
      <c r="BG13" s="478"/>
      <c r="BH13" s="478"/>
      <c r="BI13" s="478"/>
      <c r="BJ13" s="478"/>
      <c r="BK13" s="478"/>
      <c r="BL13" s="478"/>
      <c r="BM13" s="479"/>
      <c r="BN13" s="443">
        <v>-99441</v>
      </c>
      <c r="BO13" s="444"/>
      <c r="BP13" s="444"/>
      <c r="BQ13" s="444"/>
      <c r="BR13" s="444"/>
      <c r="BS13" s="444"/>
      <c r="BT13" s="444"/>
      <c r="BU13" s="445"/>
      <c r="BV13" s="443">
        <v>-364646</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11.9</v>
      </c>
      <c r="CU13" s="441"/>
      <c r="CV13" s="441"/>
      <c r="CW13" s="441"/>
      <c r="CX13" s="441"/>
      <c r="CY13" s="441"/>
      <c r="CZ13" s="441"/>
      <c r="DA13" s="442"/>
      <c r="DB13" s="440">
        <v>12.3</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6820</v>
      </c>
      <c r="S14" s="528"/>
      <c r="T14" s="528"/>
      <c r="U14" s="528"/>
      <c r="V14" s="529"/>
      <c r="W14" s="433"/>
      <c r="X14" s="434"/>
      <c r="Y14" s="434"/>
      <c r="Z14" s="434"/>
      <c r="AA14" s="434"/>
      <c r="AB14" s="423"/>
      <c r="AC14" s="530">
        <v>8.5</v>
      </c>
      <c r="AD14" s="531"/>
      <c r="AE14" s="531"/>
      <c r="AF14" s="531"/>
      <c r="AG14" s="532"/>
      <c r="AH14" s="530">
        <v>10.5</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49</v>
      </c>
      <c r="CU14" s="542"/>
      <c r="CV14" s="542"/>
      <c r="CW14" s="542"/>
      <c r="CX14" s="542"/>
      <c r="CY14" s="542"/>
      <c r="CZ14" s="542"/>
      <c r="DA14" s="543"/>
      <c r="DB14" s="541">
        <v>44.8</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6785</v>
      </c>
      <c r="S15" s="528"/>
      <c r="T15" s="528"/>
      <c r="U15" s="528"/>
      <c r="V15" s="529"/>
      <c r="W15" s="459" t="s">
        <v>137</v>
      </c>
      <c r="X15" s="460"/>
      <c r="Y15" s="460"/>
      <c r="Z15" s="460"/>
      <c r="AA15" s="460"/>
      <c r="AB15" s="450"/>
      <c r="AC15" s="494">
        <v>613</v>
      </c>
      <c r="AD15" s="495"/>
      <c r="AE15" s="495"/>
      <c r="AF15" s="495"/>
      <c r="AG15" s="537"/>
      <c r="AH15" s="494">
        <v>585</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889455</v>
      </c>
      <c r="BO15" s="407"/>
      <c r="BP15" s="407"/>
      <c r="BQ15" s="407"/>
      <c r="BR15" s="407"/>
      <c r="BS15" s="407"/>
      <c r="BT15" s="407"/>
      <c r="BU15" s="408"/>
      <c r="BV15" s="406">
        <v>854415</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17.5</v>
      </c>
      <c r="AD16" s="531"/>
      <c r="AE16" s="531"/>
      <c r="AF16" s="531"/>
      <c r="AG16" s="532"/>
      <c r="AH16" s="530">
        <v>15.3</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3463814</v>
      </c>
      <c r="BO16" s="444"/>
      <c r="BP16" s="444"/>
      <c r="BQ16" s="444"/>
      <c r="BR16" s="444"/>
      <c r="BS16" s="444"/>
      <c r="BT16" s="444"/>
      <c r="BU16" s="445"/>
      <c r="BV16" s="443">
        <v>3370850</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141</v>
      </c>
      <c r="S17" s="550"/>
      <c r="T17" s="550"/>
      <c r="U17" s="550"/>
      <c r="V17" s="551"/>
      <c r="W17" s="459" t="s">
        <v>144</v>
      </c>
      <c r="X17" s="460"/>
      <c r="Y17" s="460"/>
      <c r="Z17" s="460"/>
      <c r="AA17" s="460"/>
      <c r="AB17" s="450"/>
      <c r="AC17" s="494">
        <v>2584</v>
      </c>
      <c r="AD17" s="495"/>
      <c r="AE17" s="495"/>
      <c r="AF17" s="495"/>
      <c r="AG17" s="537"/>
      <c r="AH17" s="494">
        <v>2833</v>
      </c>
      <c r="AI17" s="495"/>
      <c r="AJ17" s="495"/>
      <c r="AK17" s="495"/>
      <c r="AL17" s="496"/>
      <c r="AM17" s="472"/>
      <c r="AN17" s="473"/>
      <c r="AO17" s="473"/>
      <c r="AP17" s="473"/>
      <c r="AQ17" s="473"/>
      <c r="AR17" s="473"/>
      <c r="AS17" s="473"/>
      <c r="AT17" s="474"/>
      <c r="AU17" s="475"/>
      <c r="AV17" s="476"/>
      <c r="AW17" s="476"/>
      <c r="AX17" s="476"/>
      <c r="AY17" s="477" t="s">
        <v>145</v>
      </c>
      <c r="AZ17" s="478"/>
      <c r="BA17" s="478"/>
      <c r="BB17" s="478"/>
      <c r="BC17" s="478"/>
      <c r="BD17" s="478"/>
      <c r="BE17" s="478"/>
      <c r="BF17" s="478"/>
      <c r="BG17" s="478"/>
      <c r="BH17" s="478"/>
      <c r="BI17" s="478"/>
      <c r="BJ17" s="478"/>
      <c r="BK17" s="478"/>
      <c r="BL17" s="478"/>
      <c r="BM17" s="479"/>
      <c r="BN17" s="443">
        <v>1110190</v>
      </c>
      <c r="BO17" s="444"/>
      <c r="BP17" s="444"/>
      <c r="BQ17" s="444"/>
      <c r="BR17" s="444"/>
      <c r="BS17" s="444"/>
      <c r="BT17" s="444"/>
      <c r="BU17" s="445"/>
      <c r="BV17" s="443">
        <v>1062745</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146</v>
      </c>
      <c r="C18" s="486"/>
      <c r="D18" s="486"/>
      <c r="E18" s="566"/>
      <c r="F18" s="566"/>
      <c r="G18" s="566"/>
      <c r="H18" s="566"/>
      <c r="I18" s="566"/>
      <c r="J18" s="566"/>
      <c r="K18" s="566"/>
      <c r="L18" s="567">
        <v>109.48</v>
      </c>
      <c r="M18" s="567"/>
      <c r="N18" s="567"/>
      <c r="O18" s="567"/>
      <c r="P18" s="567"/>
      <c r="Q18" s="567"/>
      <c r="R18" s="568"/>
      <c r="S18" s="568"/>
      <c r="T18" s="568"/>
      <c r="U18" s="568"/>
      <c r="V18" s="569"/>
      <c r="W18" s="461"/>
      <c r="X18" s="462"/>
      <c r="Y18" s="462"/>
      <c r="Z18" s="462"/>
      <c r="AA18" s="462"/>
      <c r="AB18" s="453"/>
      <c r="AC18" s="570">
        <v>74</v>
      </c>
      <c r="AD18" s="571"/>
      <c r="AE18" s="571"/>
      <c r="AF18" s="571"/>
      <c r="AG18" s="572"/>
      <c r="AH18" s="570">
        <v>74.099999999999994</v>
      </c>
      <c r="AI18" s="571"/>
      <c r="AJ18" s="571"/>
      <c r="AK18" s="571"/>
      <c r="AL18" s="573"/>
      <c r="AM18" s="472"/>
      <c r="AN18" s="473"/>
      <c r="AO18" s="473"/>
      <c r="AP18" s="473"/>
      <c r="AQ18" s="473"/>
      <c r="AR18" s="473"/>
      <c r="AS18" s="473"/>
      <c r="AT18" s="474"/>
      <c r="AU18" s="475"/>
      <c r="AV18" s="476"/>
      <c r="AW18" s="476"/>
      <c r="AX18" s="476"/>
      <c r="AY18" s="477" t="s">
        <v>147</v>
      </c>
      <c r="AZ18" s="478"/>
      <c r="BA18" s="478"/>
      <c r="BB18" s="478"/>
      <c r="BC18" s="478"/>
      <c r="BD18" s="478"/>
      <c r="BE18" s="478"/>
      <c r="BF18" s="478"/>
      <c r="BG18" s="478"/>
      <c r="BH18" s="478"/>
      <c r="BI18" s="478"/>
      <c r="BJ18" s="478"/>
      <c r="BK18" s="478"/>
      <c r="BL18" s="478"/>
      <c r="BM18" s="479"/>
      <c r="BN18" s="443">
        <v>3603537</v>
      </c>
      <c r="BO18" s="444"/>
      <c r="BP18" s="444"/>
      <c r="BQ18" s="444"/>
      <c r="BR18" s="444"/>
      <c r="BS18" s="444"/>
      <c r="BT18" s="444"/>
      <c r="BU18" s="445"/>
      <c r="BV18" s="443">
        <v>3314207</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148</v>
      </c>
      <c r="C19" s="486"/>
      <c r="D19" s="486"/>
      <c r="E19" s="566"/>
      <c r="F19" s="566"/>
      <c r="G19" s="566"/>
      <c r="H19" s="566"/>
      <c r="I19" s="566"/>
      <c r="J19" s="566"/>
      <c r="K19" s="566"/>
      <c r="L19" s="574">
        <v>68</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149</v>
      </c>
      <c r="AZ19" s="478"/>
      <c r="BA19" s="478"/>
      <c r="BB19" s="478"/>
      <c r="BC19" s="478"/>
      <c r="BD19" s="478"/>
      <c r="BE19" s="478"/>
      <c r="BF19" s="478"/>
      <c r="BG19" s="478"/>
      <c r="BH19" s="478"/>
      <c r="BI19" s="478"/>
      <c r="BJ19" s="478"/>
      <c r="BK19" s="478"/>
      <c r="BL19" s="478"/>
      <c r="BM19" s="479"/>
      <c r="BN19" s="443">
        <v>4290511</v>
      </c>
      <c r="BO19" s="444"/>
      <c r="BP19" s="444"/>
      <c r="BQ19" s="444"/>
      <c r="BR19" s="444"/>
      <c r="BS19" s="444"/>
      <c r="BT19" s="444"/>
      <c r="BU19" s="445"/>
      <c r="BV19" s="443">
        <v>4456627</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150</v>
      </c>
      <c r="C20" s="486"/>
      <c r="D20" s="486"/>
      <c r="E20" s="566"/>
      <c r="F20" s="566"/>
      <c r="G20" s="566"/>
      <c r="H20" s="566"/>
      <c r="I20" s="566"/>
      <c r="J20" s="566"/>
      <c r="K20" s="566"/>
      <c r="L20" s="574">
        <v>3542</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151</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152</v>
      </c>
      <c r="C22" s="587"/>
      <c r="D22" s="588"/>
      <c r="E22" s="455" t="s">
        <v>1</v>
      </c>
      <c r="F22" s="460"/>
      <c r="G22" s="460"/>
      <c r="H22" s="460"/>
      <c r="I22" s="460"/>
      <c r="J22" s="460"/>
      <c r="K22" s="450"/>
      <c r="L22" s="455" t="s">
        <v>153</v>
      </c>
      <c r="M22" s="460"/>
      <c r="N22" s="460"/>
      <c r="O22" s="460"/>
      <c r="P22" s="450"/>
      <c r="Q22" s="618" t="s">
        <v>154</v>
      </c>
      <c r="R22" s="619"/>
      <c r="S22" s="619"/>
      <c r="T22" s="619"/>
      <c r="U22" s="619"/>
      <c r="V22" s="620"/>
      <c r="W22" s="586" t="s">
        <v>155</v>
      </c>
      <c r="X22" s="587"/>
      <c r="Y22" s="588"/>
      <c r="Z22" s="455" t="s">
        <v>1</v>
      </c>
      <c r="AA22" s="460"/>
      <c r="AB22" s="460"/>
      <c r="AC22" s="460"/>
      <c r="AD22" s="460"/>
      <c r="AE22" s="460"/>
      <c r="AF22" s="460"/>
      <c r="AG22" s="450"/>
      <c r="AH22" s="624" t="s">
        <v>156</v>
      </c>
      <c r="AI22" s="460"/>
      <c r="AJ22" s="460"/>
      <c r="AK22" s="460"/>
      <c r="AL22" s="450"/>
      <c r="AM22" s="624" t="s">
        <v>157</v>
      </c>
      <c r="AN22" s="625"/>
      <c r="AO22" s="625"/>
      <c r="AP22" s="625"/>
      <c r="AQ22" s="625"/>
      <c r="AR22" s="626"/>
      <c r="AS22" s="618" t="s">
        <v>154</v>
      </c>
      <c r="AT22" s="619"/>
      <c r="AU22" s="619"/>
      <c r="AV22" s="619"/>
      <c r="AW22" s="619"/>
      <c r="AX22" s="630"/>
      <c r="AY22" s="403" t="s">
        <v>158</v>
      </c>
      <c r="AZ22" s="404"/>
      <c r="BA22" s="404"/>
      <c r="BB22" s="404"/>
      <c r="BC22" s="404"/>
      <c r="BD22" s="404"/>
      <c r="BE22" s="404"/>
      <c r="BF22" s="404"/>
      <c r="BG22" s="404"/>
      <c r="BH22" s="404"/>
      <c r="BI22" s="404"/>
      <c r="BJ22" s="404"/>
      <c r="BK22" s="404"/>
      <c r="BL22" s="404"/>
      <c r="BM22" s="405"/>
      <c r="BN22" s="406">
        <v>5710367</v>
      </c>
      <c r="BO22" s="407"/>
      <c r="BP22" s="407"/>
      <c r="BQ22" s="407"/>
      <c r="BR22" s="407"/>
      <c r="BS22" s="407"/>
      <c r="BT22" s="407"/>
      <c r="BU22" s="408"/>
      <c r="BV22" s="406">
        <v>5664690</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159</v>
      </c>
      <c r="AZ23" s="478"/>
      <c r="BA23" s="478"/>
      <c r="BB23" s="478"/>
      <c r="BC23" s="478"/>
      <c r="BD23" s="478"/>
      <c r="BE23" s="478"/>
      <c r="BF23" s="478"/>
      <c r="BG23" s="478"/>
      <c r="BH23" s="478"/>
      <c r="BI23" s="478"/>
      <c r="BJ23" s="478"/>
      <c r="BK23" s="478"/>
      <c r="BL23" s="478"/>
      <c r="BM23" s="479"/>
      <c r="BN23" s="443">
        <v>4120762</v>
      </c>
      <c r="BO23" s="444"/>
      <c r="BP23" s="444"/>
      <c r="BQ23" s="444"/>
      <c r="BR23" s="444"/>
      <c r="BS23" s="444"/>
      <c r="BT23" s="444"/>
      <c r="BU23" s="445"/>
      <c r="BV23" s="443">
        <v>4155620</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160</v>
      </c>
      <c r="F24" s="473"/>
      <c r="G24" s="473"/>
      <c r="H24" s="473"/>
      <c r="I24" s="473"/>
      <c r="J24" s="473"/>
      <c r="K24" s="474"/>
      <c r="L24" s="494">
        <v>1</v>
      </c>
      <c r="M24" s="495"/>
      <c r="N24" s="495"/>
      <c r="O24" s="495"/>
      <c r="P24" s="537"/>
      <c r="Q24" s="494">
        <v>6970</v>
      </c>
      <c r="R24" s="495"/>
      <c r="S24" s="495"/>
      <c r="T24" s="495"/>
      <c r="U24" s="495"/>
      <c r="V24" s="537"/>
      <c r="W24" s="589"/>
      <c r="X24" s="590"/>
      <c r="Y24" s="591"/>
      <c r="Z24" s="493" t="s">
        <v>161</v>
      </c>
      <c r="AA24" s="473"/>
      <c r="AB24" s="473"/>
      <c r="AC24" s="473"/>
      <c r="AD24" s="473"/>
      <c r="AE24" s="473"/>
      <c r="AF24" s="473"/>
      <c r="AG24" s="474"/>
      <c r="AH24" s="494">
        <v>85</v>
      </c>
      <c r="AI24" s="495"/>
      <c r="AJ24" s="495"/>
      <c r="AK24" s="495"/>
      <c r="AL24" s="537"/>
      <c r="AM24" s="494">
        <v>270640</v>
      </c>
      <c r="AN24" s="495"/>
      <c r="AO24" s="495"/>
      <c r="AP24" s="495"/>
      <c r="AQ24" s="495"/>
      <c r="AR24" s="537"/>
      <c r="AS24" s="494">
        <v>3184</v>
      </c>
      <c r="AT24" s="495"/>
      <c r="AU24" s="495"/>
      <c r="AV24" s="495"/>
      <c r="AW24" s="495"/>
      <c r="AX24" s="496"/>
      <c r="AY24" s="559" t="s">
        <v>162</v>
      </c>
      <c r="AZ24" s="560"/>
      <c r="BA24" s="560"/>
      <c r="BB24" s="560"/>
      <c r="BC24" s="560"/>
      <c r="BD24" s="560"/>
      <c r="BE24" s="560"/>
      <c r="BF24" s="560"/>
      <c r="BG24" s="560"/>
      <c r="BH24" s="560"/>
      <c r="BI24" s="560"/>
      <c r="BJ24" s="560"/>
      <c r="BK24" s="560"/>
      <c r="BL24" s="560"/>
      <c r="BM24" s="561"/>
      <c r="BN24" s="443">
        <v>4472285</v>
      </c>
      <c r="BO24" s="444"/>
      <c r="BP24" s="444"/>
      <c r="BQ24" s="444"/>
      <c r="BR24" s="444"/>
      <c r="BS24" s="444"/>
      <c r="BT24" s="444"/>
      <c r="BU24" s="445"/>
      <c r="BV24" s="443">
        <v>4259493</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163</v>
      </c>
      <c r="F25" s="473"/>
      <c r="G25" s="473"/>
      <c r="H25" s="473"/>
      <c r="I25" s="473"/>
      <c r="J25" s="473"/>
      <c r="K25" s="474"/>
      <c r="L25" s="494">
        <v>1</v>
      </c>
      <c r="M25" s="495"/>
      <c r="N25" s="495"/>
      <c r="O25" s="495"/>
      <c r="P25" s="537"/>
      <c r="Q25" s="494">
        <v>5490</v>
      </c>
      <c r="R25" s="495"/>
      <c r="S25" s="495"/>
      <c r="T25" s="495"/>
      <c r="U25" s="495"/>
      <c r="V25" s="537"/>
      <c r="W25" s="589"/>
      <c r="X25" s="590"/>
      <c r="Y25" s="591"/>
      <c r="Z25" s="493" t="s">
        <v>164</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165</v>
      </c>
      <c r="AZ25" s="404"/>
      <c r="BA25" s="404"/>
      <c r="BB25" s="404"/>
      <c r="BC25" s="404"/>
      <c r="BD25" s="404"/>
      <c r="BE25" s="404"/>
      <c r="BF25" s="404"/>
      <c r="BG25" s="404"/>
      <c r="BH25" s="404"/>
      <c r="BI25" s="404"/>
      <c r="BJ25" s="404"/>
      <c r="BK25" s="404"/>
      <c r="BL25" s="404"/>
      <c r="BM25" s="405"/>
      <c r="BN25" s="406">
        <v>943542</v>
      </c>
      <c r="BO25" s="407"/>
      <c r="BP25" s="407"/>
      <c r="BQ25" s="407"/>
      <c r="BR25" s="407"/>
      <c r="BS25" s="407"/>
      <c r="BT25" s="407"/>
      <c r="BU25" s="408"/>
      <c r="BV25" s="406">
        <v>610684</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166</v>
      </c>
      <c r="F26" s="473"/>
      <c r="G26" s="473"/>
      <c r="H26" s="473"/>
      <c r="I26" s="473"/>
      <c r="J26" s="473"/>
      <c r="K26" s="474"/>
      <c r="L26" s="494">
        <v>1</v>
      </c>
      <c r="M26" s="495"/>
      <c r="N26" s="495"/>
      <c r="O26" s="495"/>
      <c r="P26" s="537"/>
      <c r="Q26" s="494">
        <v>5020</v>
      </c>
      <c r="R26" s="495"/>
      <c r="S26" s="495"/>
      <c r="T26" s="495"/>
      <c r="U26" s="495"/>
      <c r="V26" s="537"/>
      <c r="W26" s="589"/>
      <c r="X26" s="590"/>
      <c r="Y26" s="591"/>
      <c r="Z26" s="493" t="s">
        <v>167</v>
      </c>
      <c r="AA26" s="595"/>
      <c r="AB26" s="595"/>
      <c r="AC26" s="595"/>
      <c r="AD26" s="595"/>
      <c r="AE26" s="595"/>
      <c r="AF26" s="595"/>
      <c r="AG26" s="596"/>
      <c r="AH26" s="494" t="s">
        <v>122</v>
      </c>
      <c r="AI26" s="495"/>
      <c r="AJ26" s="495"/>
      <c r="AK26" s="495"/>
      <c r="AL26" s="537"/>
      <c r="AM26" s="494" t="s">
        <v>122</v>
      </c>
      <c r="AN26" s="495"/>
      <c r="AO26" s="495"/>
      <c r="AP26" s="495"/>
      <c r="AQ26" s="495"/>
      <c r="AR26" s="537"/>
      <c r="AS26" s="494" t="s">
        <v>122</v>
      </c>
      <c r="AT26" s="495"/>
      <c r="AU26" s="495"/>
      <c r="AV26" s="495"/>
      <c r="AW26" s="495"/>
      <c r="AX26" s="496"/>
      <c r="AY26" s="446" t="s">
        <v>168</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169</v>
      </c>
      <c r="F27" s="473"/>
      <c r="G27" s="473"/>
      <c r="H27" s="473"/>
      <c r="I27" s="473"/>
      <c r="J27" s="473"/>
      <c r="K27" s="474"/>
      <c r="L27" s="494">
        <v>1</v>
      </c>
      <c r="M27" s="495"/>
      <c r="N27" s="495"/>
      <c r="O27" s="495"/>
      <c r="P27" s="537"/>
      <c r="Q27" s="494">
        <v>2330</v>
      </c>
      <c r="R27" s="495"/>
      <c r="S27" s="495"/>
      <c r="T27" s="495"/>
      <c r="U27" s="495"/>
      <c r="V27" s="537"/>
      <c r="W27" s="589"/>
      <c r="X27" s="590"/>
      <c r="Y27" s="591"/>
      <c r="Z27" s="493" t="s">
        <v>170</v>
      </c>
      <c r="AA27" s="473"/>
      <c r="AB27" s="473"/>
      <c r="AC27" s="473"/>
      <c r="AD27" s="473"/>
      <c r="AE27" s="473"/>
      <c r="AF27" s="473"/>
      <c r="AG27" s="474"/>
      <c r="AH27" s="494" t="s">
        <v>122</v>
      </c>
      <c r="AI27" s="495"/>
      <c r="AJ27" s="495"/>
      <c r="AK27" s="495"/>
      <c r="AL27" s="537"/>
      <c r="AM27" s="494" t="s">
        <v>122</v>
      </c>
      <c r="AN27" s="495"/>
      <c r="AO27" s="495"/>
      <c r="AP27" s="495"/>
      <c r="AQ27" s="495"/>
      <c r="AR27" s="537"/>
      <c r="AS27" s="494" t="s">
        <v>122</v>
      </c>
      <c r="AT27" s="495"/>
      <c r="AU27" s="495"/>
      <c r="AV27" s="495"/>
      <c r="AW27" s="495"/>
      <c r="AX27" s="496"/>
      <c r="AY27" s="538" t="s">
        <v>171</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172</v>
      </c>
      <c r="F28" s="473"/>
      <c r="G28" s="473"/>
      <c r="H28" s="473"/>
      <c r="I28" s="473"/>
      <c r="J28" s="473"/>
      <c r="K28" s="474"/>
      <c r="L28" s="494">
        <v>1</v>
      </c>
      <c r="M28" s="495"/>
      <c r="N28" s="495"/>
      <c r="O28" s="495"/>
      <c r="P28" s="537"/>
      <c r="Q28" s="494">
        <v>1950</v>
      </c>
      <c r="R28" s="495"/>
      <c r="S28" s="495"/>
      <c r="T28" s="495"/>
      <c r="U28" s="495"/>
      <c r="V28" s="537"/>
      <c r="W28" s="589"/>
      <c r="X28" s="590"/>
      <c r="Y28" s="591"/>
      <c r="Z28" s="493" t="s">
        <v>173</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174</v>
      </c>
      <c r="AZ28" s="598"/>
      <c r="BA28" s="598"/>
      <c r="BB28" s="599"/>
      <c r="BC28" s="403" t="s">
        <v>46</v>
      </c>
      <c r="BD28" s="404"/>
      <c r="BE28" s="404"/>
      <c r="BF28" s="404"/>
      <c r="BG28" s="404"/>
      <c r="BH28" s="404"/>
      <c r="BI28" s="404"/>
      <c r="BJ28" s="404"/>
      <c r="BK28" s="404"/>
      <c r="BL28" s="404"/>
      <c r="BM28" s="405"/>
      <c r="BN28" s="406">
        <v>2100864</v>
      </c>
      <c r="BO28" s="407"/>
      <c r="BP28" s="407"/>
      <c r="BQ28" s="407"/>
      <c r="BR28" s="407"/>
      <c r="BS28" s="407"/>
      <c r="BT28" s="407"/>
      <c r="BU28" s="408"/>
      <c r="BV28" s="406">
        <v>2200718</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175</v>
      </c>
      <c r="F29" s="473"/>
      <c r="G29" s="473"/>
      <c r="H29" s="473"/>
      <c r="I29" s="473"/>
      <c r="J29" s="473"/>
      <c r="K29" s="474"/>
      <c r="L29" s="494">
        <v>10</v>
      </c>
      <c r="M29" s="495"/>
      <c r="N29" s="495"/>
      <c r="O29" s="495"/>
      <c r="P29" s="537"/>
      <c r="Q29" s="494">
        <v>1760</v>
      </c>
      <c r="R29" s="495"/>
      <c r="S29" s="495"/>
      <c r="T29" s="495"/>
      <c r="U29" s="495"/>
      <c r="V29" s="537"/>
      <c r="W29" s="592"/>
      <c r="X29" s="593"/>
      <c r="Y29" s="594"/>
      <c r="Z29" s="493" t="s">
        <v>176</v>
      </c>
      <c r="AA29" s="473"/>
      <c r="AB29" s="473"/>
      <c r="AC29" s="473"/>
      <c r="AD29" s="473"/>
      <c r="AE29" s="473"/>
      <c r="AF29" s="473"/>
      <c r="AG29" s="474"/>
      <c r="AH29" s="494">
        <v>85</v>
      </c>
      <c r="AI29" s="495"/>
      <c r="AJ29" s="495"/>
      <c r="AK29" s="495"/>
      <c r="AL29" s="537"/>
      <c r="AM29" s="494">
        <v>270640</v>
      </c>
      <c r="AN29" s="495"/>
      <c r="AO29" s="495"/>
      <c r="AP29" s="495"/>
      <c r="AQ29" s="495"/>
      <c r="AR29" s="537"/>
      <c r="AS29" s="494">
        <v>3184</v>
      </c>
      <c r="AT29" s="495"/>
      <c r="AU29" s="495"/>
      <c r="AV29" s="495"/>
      <c r="AW29" s="495"/>
      <c r="AX29" s="496"/>
      <c r="AY29" s="600"/>
      <c r="AZ29" s="601"/>
      <c r="BA29" s="601"/>
      <c r="BB29" s="602"/>
      <c r="BC29" s="477" t="s">
        <v>177</v>
      </c>
      <c r="BD29" s="478"/>
      <c r="BE29" s="478"/>
      <c r="BF29" s="478"/>
      <c r="BG29" s="478"/>
      <c r="BH29" s="478"/>
      <c r="BI29" s="478"/>
      <c r="BJ29" s="478"/>
      <c r="BK29" s="478"/>
      <c r="BL29" s="478"/>
      <c r="BM29" s="479"/>
      <c r="BN29" s="443">
        <v>71828</v>
      </c>
      <c r="BO29" s="444"/>
      <c r="BP29" s="444"/>
      <c r="BQ29" s="444"/>
      <c r="BR29" s="444"/>
      <c r="BS29" s="444"/>
      <c r="BT29" s="444"/>
      <c r="BU29" s="445"/>
      <c r="BV29" s="443">
        <v>54177</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178</v>
      </c>
      <c r="X30" s="611"/>
      <c r="Y30" s="611"/>
      <c r="Z30" s="611"/>
      <c r="AA30" s="611"/>
      <c r="AB30" s="611"/>
      <c r="AC30" s="611"/>
      <c r="AD30" s="611"/>
      <c r="AE30" s="611"/>
      <c r="AF30" s="611"/>
      <c r="AG30" s="612"/>
      <c r="AH30" s="570">
        <v>95.5</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338402</v>
      </c>
      <c r="BO30" s="563"/>
      <c r="BP30" s="563"/>
      <c r="BQ30" s="563"/>
      <c r="BR30" s="563"/>
      <c r="BS30" s="563"/>
      <c r="BT30" s="563"/>
      <c r="BU30" s="564"/>
      <c r="BV30" s="562">
        <v>290887</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179</v>
      </c>
      <c r="D32" s="606"/>
      <c r="E32" s="606"/>
      <c r="F32" s="606"/>
      <c r="G32" s="606"/>
      <c r="H32" s="606"/>
      <c r="I32" s="606"/>
      <c r="J32" s="606"/>
      <c r="K32" s="606"/>
      <c r="L32" s="606"/>
      <c r="M32" s="606"/>
      <c r="N32" s="606"/>
      <c r="O32" s="606"/>
      <c r="P32" s="606"/>
      <c r="Q32" s="606"/>
      <c r="R32" s="606"/>
      <c r="S32" s="606"/>
      <c r="U32" s="447" t="s">
        <v>180</v>
      </c>
      <c r="V32" s="447"/>
      <c r="W32" s="447"/>
      <c r="X32" s="447"/>
      <c r="Y32" s="447"/>
      <c r="Z32" s="447"/>
      <c r="AA32" s="447"/>
      <c r="AB32" s="447"/>
      <c r="AC32" s="447"/>
      <c r="AD32" s="447"/>
      <c r="AE32" s="447"/>
      <c r="AF32" s="447"/>
      <c r="AG32" s="447"/>
      <c r="AH32" s="447"/>
      <c r="AI32" s="447"/>
      <c r="AJ32" s="447"/>
      <c r="AK32" s="447"/>
      <c r="AM32" s="447" t="s">
        <v>181</v>
      </c>
      <c r="AN32" s="447"/>
      <c r="AO32" s="447"/>
      <c r="AP32" s="447"/>
      <c r="AQ32" s="447"/>
      <c r="AR32" s="447"/>
      <c r="AS32" s="447"/>
      <c r="AT32" s="447"/>
      <c r="AU32" s="447"/>
      <c r="AV32" s="447"/>
      <c r="AW32" s="447"/>
      <c r="AX32" s="447"/>
      <c r="AY32" s="447"/>
      <c r="AZ32" s="447"/>
      <c r="BA32" s="447"/>
      <c r="BB32" s="447"/>
      <c r="BC32" s="447"/>
      <c r="BE32" s="447" t="s">
        <v>182</v>
      </c>
      <c r="BF32" s="447"/>
      <c r="BG32" s="447"/>
      <c r="BH32" s="447"/>
      <c r="BI32" s="447"/>
      <c r="BJ32" s="447"/>
      <c r="BK32" s="447"/>
      <c r="BL32" s="447"/>
      <c r="BM32" s="447"/>
      <c r="BN32" s="447"/>
      <c r="BO32" s="447"/>
      <c r="BP32" s="447"/>
      <c r="BQ32" s="447"/>
      <c r="BR32" s="447"/>
      <c r="BS32" s="447"/>
      <c r="BT32" s="447"/>
      <c r="BU32" s="447"/>
      <c r="BW32" s="447" t="s">
        <v>183</v>
      </c>
      <c r="BX32" s="447"/>
      <c r="BY32" s="447"/>
      <c r="BZ32" s="447"/>
      <c r="CA32" s="447"/>
      <c r="CB32" s="447"/>
      <c r="CC32" s="447"/>
      <c r="CD32" s="447"/>
      <c r="CE32" s="447"/>
      <c r="CF32" s="447"/>
      <c r="CG32" s="447"/>
      <c r="CH32" s="447"/>
      <c r="CI32" s="447"/>
      <c r="CJ32" s="447"/>
      <c r="CK32" s="447"/>
      <c r="CL32" s="447"/>
      <c r="CM32" s="447"/>
      <c r="CO32" s="447" t="s">
        <v>184</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185</v>
      </c>
      <c r="D33" s="467"/>
      <c r="E33" s="432" t="s">
        <v>186</v>
      </c>
      <c r="F33" s="432"/>
      <c r="G33" s="432"/>
      <c r="H33" s="432"/>
      <c r="I33" s="432"/>
      <c r="J33" s="432"/>
      <c r="K33" s="432"/>
      <c r="L33" s="432"/>
      <c r="M33" s="432"/>
      <c r="N33" s="432"/>
      <c r="O33" s="432"/>
      <c r="P33" s="432"/>
      <c r="Q33" s="432"/>
      <c r="R33" s="432"/>
      <c r="S33" s="432"/>
      <c r="T33" s="194"/>
      <c r="U33" s="467" t="s">
        <v>185</v>
      </c>
      <c r="V33" s="467"/>
      <c r="W33" s="432" t="s">
        <v>186</v>
      </c>
      <c r="X33" s="432"/>
      <c r="Y33" s="432"/>
      <c r="Z33" s="432"/>
      <c r="AA33" s="432"/>
      <c r="AB33" s="432"/>
      <c r="AC33" s="432"/>
      <c r="AD33" s="432"/>
      <c r="AE33" s="432"/>
      <c r="AF33" s="432"/>
      <c r="AG33" s="432"/>
      <c r="AH33" s="432"/>
      <c r="AI33" s="432"/>
      <c r="AJ33" s="432"/>
      <c r="AK33" s="432"/>
      <c r="AL33" s="194"/>
      <c r="AM33" s="467" t="s">
        <v>185</v>
      </c>
      <c r="AN33" s="467"/>
      <c r="AO33" s="432" t="s">
        <v>186</v>
      </c>
      <c r="AP33" s="432"/>
      <c r="AQ33" s="432"/>
      <c r="AR33" s="432"/>
      <c r="AS33" s="432"/>
      <c r="AT33" s="432"/>
      <c r="AU33" s="432"/>
      <c r="AV33" s="432"/>
      <c r="AW33" s="432"/>
      <c r="AX33" s="432"/>
      <c r="AY33" s="432"/>
      <c r="AZ33" s="432"/>
      <c r="BA33" s="432"/>
      <c r="BB33" s="432"/>
      <c r="BC33" s="432"/>
      <c r="BD33" s="195"/>
      <c r="BE33" s="432" t="s">
        <v>187</v>
      </c>
      <c r="BF33" s="432"/>
      <c r="BG33" s="432" t="s">
        <v>188</v>
      </c>
      <c r="BH33" s="432"/>
      <c r="BI33" s="432"/>
      <c r="BJ33" s="432"/>
      <c r="BK33" s="432"/>
      <c r="BL33" s="432"/>
      <c r="BM33" s="432"/>
      <c r="BN33" s="432"/>
      <c r="BO33" s="432"/>
      <c r="BP33" s="432"/>
      <c r="BQ33" s="432"/>
      <c r="BR33" s="432"/>
      <c r="BS33" s="432"/>
      <c r="BT33" s="432"/>
      <c r="BU33" s="432"/>
      <c r="BV33" s="195"/>
      <c r="BW33" s="467" t="s">
        <v>187</v>
      </c>
      <c r="BX33" s="467"/>
      <c r="BY33" s="432" t="s">
        <v>189</v>
      </c>
      <c r="BZ33" s="432"/>
      <c r="CA33" s="432"/>
      <c r="CB33" s="432"/>
      <c r="CC33" s="432"/>
      <c r="CD33" s="432"/>
      <c r="CE33" s="432"/>
      <c r="CF33" s="432"/>
      <c r="CG33" s="432"/>
      <c r="CH33" s="432"/>
      <c r="CI33" s="432"/>
      <c r="CJ33" s="432"/>
      <c r="CK33" s="432"/>
      <c r="CL33" s="432"/>
      <c r="CM33" s="432"/>
      <c r="CN33" s="194"/>
      <c r="CO33" s="467" t="s">
        <v>185</v>
      </c>
      <c r="CP33" s="467"/>
      <c r="CQ33" s="432" t="s">
        <v>190</v>
      </c>
      <c r="CR33" s="432"/>
      <c r="CS33" s="432"/>
      <c r="CT33" s="432"/>
      <c r="CU33" s="432"/>
      <c r="CV33" s="432"/>
      <c r="CW33" s="432"/>
      <c r="CX33" s="432"/>
      <c r="CY33" s="432"/>
      <c r="CZ33" s="432"/>
      <c r="DA33" s="432"/>
      <c r="DB33" s="432"/>
      <c r="DC33" s="432"/>
      <c r="DD33" s="432"/>
      <c r="DE33" s="432"/>
      <c r="DF33" s="194"/>
      <c r="DG33" s="632" t="s">
        <v>191</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3</v>
      </c>
      <c r="V34" s="633"/>
      <c r="W34" s="634" t="str">
        <f>IF('各会計、関係団体の財政状況及び健全化判断比率'!B28="","",'各会計、関係団体の財政状況及び健全化判断比率'!B28)</f>
        <v>国民健康保険事業会計</v>
      </c>
      <c r="X34" s="634"/>
      <c r="Y34" s="634"/>
      <c r="Z34" s="634"/>
      <c r="AA34" s="634"/>
      <c r="AB34" s="634"/>
      <c r="AC34" s="634"/>
      <c r="AD34" s="634"/>
      <c r="AE34" s="634"/>
      <c r="AF34" s="634"/>
      <c r="AG34" s="634"/>
      <c r="AH34" s="634"/>
      <c r="AI34" s="634"/>
      <c r="AJ34" s="634"/>
      <c r="AK34" s="634"/>
      <c r="AL34" s="169"/>
      <c r="AM34" s="633">
        <f>IF(AO34="","",MAX(C34:D43,U34:V43)+1)</f>
        <v>7</v>
      </c>
      <c r="AN34" s="633"/>
      <c r="AO34" s="634" t="str">
        <f>IF('各会計、関係団体の財政状況及び健全化判断比率'!B32="","",'各会計、関係団体の財政状況及び健全化判断比率'!B32)</f>
        <v>水道事業会計</v>
      </c>
      <c r="AP34" s="634"/>
      <c r="AQ34" s="634"/>
      <c r="AR34" s="634"/>
      <c r="AS34" s="634"/>
      <c r="AT34" s="634"/>
      <c r="AU34" s="634"/>
      <c r="AV34" s="634"/>
      <c r="AW34" s="634"/>
      <c r="AX34" s="634"/>
      <c r="AY34" s="634"/>
      <c r="AZ34" s="634"/>
      <c r="BA34" s="634"/>
      <c r="BB34" s="634"/>
      <c r="BC34" s="634"/>
      <c r="BD34" s="169"/>
      <c r="BE34" s="633">
        <f>IF(BG34="","",MAX(C34:D43,U34:V43,AM34:AN43)+1)</f>
        <v>9</v>
      </c>
      <c r="BF34" s="633"/>
      <c r="BG34" s="634" t="str">
        <f>IF('各会計、関係団体の財政状況及び健全化判断比率'!B34="","",'各会計、関係団体の財政状況及び健全化判断比率'!B34)</f>
        <v>公設地方卸売市場事業特別会計</v>
      </c>
      <c r="BH34" s="634"/>
      <c r="BI34" s="634"/>
      <c r="BJ34" s="634"/>
      <c r="BK34" s="634"/>
      <c r="BL34" s="634"/>
      <c r="BM34" s="634"/>
      <c r="BN34" s="634"/>
      <c r="BO34" s="634"/>
      <c r="BP34" s="634"/>
      <c r="BQ34" s="634"/>
      <c r="BR34" s="634"/>
      <c r="BS34" s="634"/>
      <c r="BT34" s="634"/>
      <c r="BU34" s="634"/>
      <c r="BV34" s="169"/>
      <c r="BW34" s="633">
        <f>IF(BY34="","",MAX(C34:D43,U34:V43,AM34:AN43,BE34:BF43)+1)</f>
        <v>11</v>
      </c>
      <c r="BX34" s="633"/>
      <c r="BY34" s="634" t="str">
        <f>IF('各会計、関係団体の財政状況及び健全化判断比率'!B68="","",'各会計、関係団体の財政状況及び健全化判断比率'!B68)</f>
        <v>南部檜山衛生処理組合</v>
      </c>
      <c r="BZ34" s="634"/>
      <c r="CA34" s="634"/>
      <c r="CB34" s="634"/>
      <c r="CC34" s="634"/>
      <c r="CD34" s="634"/>
      <c r="CE34" s="634"/>
      <c r="CF34" s="634"/>
      <c r="CG34" s="634"/>
      <c r="CH34" s="634"/>
      <c r="CI34" s="634"/>
      <c r="CJ34" s="634"/>
      <c r="CK34" s="634"/>
      <c r="CL34" s="634"/>
      <c r="CM34" s="634"/>
      <c r="CN34" s="169"/>
      <c r="CO34" s="633" t="str">
        <f>IF(CQ34="","",MAX(C34:D43,U34:V43,AM34:AN43,BE34:BF43,BW34:BX43)+1)</f>
        <v/>
      </c>
      <c r="CP34" s="633"/>
      <c r="CQ34" s="634" t="str">
        <f>IF('各会計、関係団体の財政状況及び健全化判断比率'!BS7="","",'各会計、関係団体の財政状況及び健全化判断比率'!BS7)</f>
        <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奨学金会計</v>
      </c>
      <c r="F35" s="634"/>
      <c r="G35" s="634"/>
      <c r="H35" s="634"/>
      <c r="I35" s="634"/>
      <c r="J35" s="634"/>
      <c r="K35" s="634"/>
      <c r="L35" s="634"/>
      <c r="M35" s="634"/>
      <c r="N35" s="634"/>
      <c r="O35" s="634"/>
      <c r="P35" s="634"/>
      <c r="Q35" s="634"/>
      <c r="R35" s="634"/>
      <c r="S35" s="634"/>
      <c r="T35" s="169"/>
      <c r="U35" s="633">
        <f>IF(W35="","",U34+1)</f>
        <v>4</v>
      </c>
      <c r="V35" s="633"/>
      <c r="W35" s="634" t="str">
        <f>IF('各会計、関係団体の財政状況及び健全化判断比率'!B29="","",'各会計、関係団体の財政状況及び健全化判断比率'!B29)</f>
        <v>後期高齢者医療事業会計</v>
      </c>
      <c r="X35" s="634"/>
      <c r="Y35" s="634"/>
      <c r="Z35" s="634"/>
      <c r="AA35" s="634"/>
      <c r="AB35" s="634"/>
      <c r="AC35" s="634"/>
      <c r="AD35" s="634"/>
      <c r="AE35" s="634"/>
      <c r="AF35" s="634"/>
      <c r="AG35" s="634"/>
      <c r="AH35" s="634"/>
      <c r="AI35" s="634"/>
      <c r="AJ35" s="634"/>
      <c r="AK35" s="634"/>
      <c r="AL35" s="169"/>
      <c r="AM35" s="633">
        <f t="shared" ref="AM35:AM43" si="0">IF(AO35="","",AM34+1)</f>
        <v>8</v>
      </c>
      <c r="AN35" s="633"/>
      <c r="AO35" s="634" t="str">
        <f>IF('各会計、関係団体の財政状況及び健全化判断比率'!B33="","",'各会計、関係団体の財政状況及び健全化判断比率'!B33)</f>
        <v>公共下水道事業会計</v>
      </c>
      <c r="AP35" s="634"/>
      <c r="AQ35" s="634"/>
      <c r="AR35" s="634"/>
      <c r="AS35" s="634"/>
      <c r="AT35" s="634"/>
      <c r="AU35" s="634"/>
      <c r="AV35" s="634"/>
      <c r="AW35" s="634"/>
      <c r="AX35" s="634"/>
      <c r="AY35" s="634"/>
      <c r="AZ35" s="634"/>
      <c r="BA35" s="634"/>
      <c r="BB35" s="634"/>
      <c r="BC35" s="634"/>
      <c r="BD35" s="169"/>
      <c r="BE35" s="633">
        <f t="shared" ref="BE35:BE43" si="1">IF(BG35="","",BE34+1)</f>
        <v>10</v>
      </c>
      <c r="BF35" s="633"/>
      <c r="BG35" s="634" t="str">
        <f>IF('各会計、関係団体の財政状況及び健全化判断比率'!B35="","",'各会計、関係団体の財政状況及び健全化判断比率'!B35)</f>
        <v>港湾整備事業特別会計</v>
      </c>
      <c r="BH35" s="634"/>
      <c r="BI35" s="634"/>
      <c r="BJ35" s="634"/>
      <c r="BK35" s="634"/>
      <c r="BL35" s="634"/>
      <c r="BM35" s="634"/>
      <c r="BN35" s="634"/>
      <c r="BO35" s="634"/>
      <c r="BP35" s="634"/>
      <c r="BQ35" s="634"/>
      <c r="BR35" s="634"/>
      <c r="BS35" s="634"/>
      <c r="BT35" s="634"/>
      <c r="BU35" s="634"/>
      <c r="BV35" s="169"/>
      <c r="BW35" s="633">
        <f t="shared" ref="BW35:BW43" si="2">IF(BY35="","",BW34+1)</f>
        <v>12</v>
      </c>
      <c r="BX35" s="633"/>
      <c r="BY35" s="634" t="str">
        <f>IF('各会計、関係団体の財政状況及び健全化判断比率'!B69="","",'各会計、関係団体の財政状況及び健全化判断比率'!B69)</f>
        <v>江差町・上ノ国町学校給食組合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5</v>
      </c>
      <c r="V36" s="633"/>
      <c r="W36" s="634" t="str">
        <f>IF('各会計、関係団体の財政状況及び健全化判断比率'!B30="","",'各会計、関係団体の財政状況及び健全化判断比率'!B30)</f>
        <v>介護保険事業会計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13</v>
      </c>
      <c r="BX36" s="633"/>
      <c r="BY36" s="634" t="str">
        <f>IF('各会計、関係団体の財政状況及び健全化判断比率'!B70="","",'各会計、関係団体の財政状況及び健全化判断比率'!B70)</f>
        <v>檜山広域行政組合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6</v>
      </c>
      <c r="V37" s="633"/>
      <c r="W37" s="634" t="str">
        <f>IF('各会計、関係団体の財政状況及び健全化判断比率'!B31="","",'各会計、関係団体の財政状況及び健全化判断比率'!B31)</f>
        <v>介護サービス事業会計</v>
      </c>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14</v>
      </c>
      <c r="BX37" s="633"/>
      <c r="BY37" s="634" t="str">
        <f>IF('各会計、関係団体の財政状況及び健全化判断比率'!B71="","",'各会計、関係団体の財政状況及び健全化判断比率'!B71)</f>
        <v>渡島・檜山地方税滞納整理機構</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t="str">
        <f t="shared" si="2"/>
        <v/>
      </c>
      <c r="BX38" s="633"/>
      <c r="BY38" s="634" t="str">
        <f>IF('各会計、関係団体の財政状況及び健全化判断比率'!B72="","",'各会計、関係団体の財政状況及び健全化判断比率'!B72)</f>
        <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t="str">
        <f t="shared" si="2"/>
        <v/>
      </c>
      <c r="BX39" s="633"/>
      <c r="BY39" s="634" t="str">
        <f>IF('各会計、関係団体の財政状況及び健全化判断比率'!B73="","",'各会計、関係団体の財政状況及び健全化判断比率'!B73)</f>
        <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192</v>
      </c>
      <c r="E46" s="636" t="s">
        <v>193</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194</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195</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196</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197</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198</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199</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200</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1FHO18CV5KPzakeJLGraS4PFX1gaDOFpG5gO+TctsKteGU8SvgC8YcDdoDux3Z9zLJMDyxSE5b2hczRJ7NYrUw==" saltValue="VWCf+HlKDyCGoLMpxBNqy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election activeCell="CD24" sqref="CD24:CQ24"/>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201</v>
      </c>
      <c r="DI1" s="639"/>
      <c r="DJ1" s="639"/>
      <c r="DK1" s="639"/>
      <c r="DL1" s="639"/>
      <c r="DM1" s="639"/>
      <c r="DN1" s="640"/>
      <c r="DO1" s="202"/>
      <c r="DP1" s="638" t="s">
        <v>202</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204</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205</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206</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207</v>
      </c>
      <c r="S4" s="642"/>
      <c r="T4" s="642"/>
      <c r="U4" s="642"/>
      <c r="V4" s="642"/>
      <c r="W4" s="642"/>
      <c r="X4" s="642"/>
      <c r="Y4" s="643"/>
      <c r="Z4" s="641" t="s">
        <v>208</v>
      </c>
      <c r="AA4" s="642"/>
      <c r="AB4" s="642"/>
      <c r="AC4" s="643"/>
      <c r="AD4" s="641" t="s">
        <v>209</v>
      </c>
      <c r="AE4" s="642"/>
      <c r="AF4" s="642"/>
      <c r="AG4" s="642"/>
      <c r="AH4" s="642"/>
      <c r="AI4" s="642"/>
      <c r="AJ4" s="642"/>
      <c r="AK4" s="643"/>
      <c r="AL4" s="641" t="s">
        <v>208</v>
      </c>
      <c r="AM4" s="642"/>
      <c r="AN4" s="642"/>
      <c r="AO4" s="643"/>
      <c r="AP4" s="644" t="s">
        <v>210</v>
      </c>
      <c r="AQ4" s="644"/>
      <c r="AR4" s="644"/>
      <c r="AS4" s="644"/>
      <c r="AT4" s="644"/>
      <c r="AU4" s="644"/>
      <c r="AV4" s="644"/>
      <c r="AW4" s="644"/>
      <c r="AX4" s="644"/>
      <c r="AY4" s="644"/>
      <c r="AZ4" s="644"/>
      <c r="BA4" s="644"/>
      <c r="BB4" s="644"/>
      <c r="BC4" s="644"/>
      <c r="BD4" s="644"/>
      <c r="BE4" s="644"/>
      <c r="BF4" s="644"/>
      <c r="BG4" s="644" t="s">
        <v>211</v>
      </c>
      <c r="BH4" s="644"/>
      <c r="BI4" s="644"/>
      <c r="BJ4" s="644"/>
      <c r="BK4" s="644"/>
      <c r="BL4" s="644"/>
      <c r="BM4" s="644"/>
      <c r="BN4" s="644"/>
      <c r="BO4" s="644" t="s">
        <v>208</v>
      </c>
      <c r="BP4" s="644"/>
      <c r="BQ4" s="644"/>
      <c r="BR4" s="644"/>
      <c r="BS4" s="644" t="s">
        <v>212</v>
      </c>
      <c r="BT4" s="644"/>
      <c r="BU4" s="644"/>
      <c r="BV4" s="644"/>
      <c r="BW4" s="644"/>
      <c r="BX4" s="644"/>
      <c r="BY4" s="644"/>
      <c r="BZ4" s="644"/>
      <c r="CA4" s="644"/>
      <c r="CB4" s="644"/>
      <c r="CD4" s="641" t="s">
        <v>213</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214</v>
      </c>
      <c r="C5" s="646"/>
      <c r="D5" s="646"/>
      <c r="E5" s="646"/>
      <c r="F5" s="646"/>
      <c r="G5" s="646"/>
      <c r="H5" s="646"/>
      <c r="I5" s="646"/>
      <c r="J5" s="646"/>
      <c r="K5" s="646"/>
      <c r="L5" s="646"/>
      <c r="M5" s="646"/>
      <c r="N5" s="646"/>
      <c r="O5" s="646"/>
      <c r="P5" s="646"/>
      <c r="Q5" s="647"/>
      <c r="R5" s="648">
        <v>810075</v>
      </c>
      <c r="S5" s="649"/>
      <c r="T5" s="649"/>
      <c r="U5" s="649"/>
      <c r="V5" s="649"/>
      <c r="W5" s="649"/>
      <c r="X5" s="649"/>
      <c r="Y5" s="650"/>
      <c r="Z5" s="651">
        <v>11.9</v>
      </c>
      <c r="AA5" s="651"/>
      <c r="AB5" s="651"/>
      <c r="AC5" s="651"/>
      <c r="AD5" s="652">
        <v>810075</v>
      </c>
      <c r="AE5" s="652"/>
      <c r="AF5" s="652"/>
      <c r="AG5" s="652"/>
      <c r="AH5" s="652"/>
      <c r="AI5" s="652"/>
      <c r="AJ5" s="652"/>
      <c r="AK5" s="652"/>
      <c r="AL5" s="653">
        <v>21.8</v>
      </c>
      <c r="AM5" s="654"/>
      <c r="AN5" s="654"/>
      <c r="AO5" s="655"/>
      <c r="AP5" s="645" t="s">
        <v>215</v>
      </c>
      <c r="AQ5" s="646"/>
      <c r="AR5" s="646"/>
      <c r="AS5" s="646"/>
      <c r="AT5" s="646"/>
      <c r="AU5" s="646"/>
      <c r="AV5" s="646"/>
      <c r="AW5" s="646"/>
      <c r="AX5" s="646"/>
      <c r="AY5" s="646"/>
      <c r="AZ5" s="646"/>
      <c r="BA5" s="646"/>
      <c r="BB5" s="646"/>
      <c r="BC5" s="646"/>
      <c r="BD5" s="646"/>
      <c r="BE5" s="646"/>
      <c r="BF5" s="647"/>
      <c r="BG5" s="659">
        <v>809868</v>
      </c>
      <c r="BH5" s="660"/>
      <c r="BI5" s="660"/>
      <c r="BJ5" s="660"/>
      <c r="BK5" s="660"/>
      <c r="BL5" s="660"/>
      <c r="BM5" s="660"/>
      <c r="BN5" s="661"/>
      <c r="BO5" s="662">
        <v>100</v>
      </c>
      <c r="BP5" s="662"/>
      <c r="BQ5" s="662"/>
      <c r="BR5" s="662"/>
      <c r="BS5" s="663">
        <v>11509</v>
      </c>
      <c r="BT5" s="663"/>
      <c r="BU5" s="663"/>
      <c r="BV5" s="663"/>
      <c r="BW5" s="663"/>
      <c r="BX5" s="663"/>
      <c r="BY5" s="663"/>
      <c r="BZ5" s="663"/>
      <c r="CA5" s="663"/>
      <c r="CB5" s="667"/>
      <c r="CD5" s="641" t="s">
        <v>210</v>
      </c>
      <c r="CE5" s="642"/>
      <c r="CF5" s="642"/>
      <c r="CG5" s="642"/>
      <c r="CH5" s="642"/>
      <c r="CI5" s="642"/>
      <c r="CJ5" s="642"/>
      <c r="CK5" s="642"/>
      <c r="CL5" s="642"/>
      <c r="CM5" s="642"/>
      <c r="CN5" s="642"/>
      <c r="CO5" s="642"/>
      <c r="CP5" s="642"/>
      <c r="CQ5" s="643"/>
      <c r="CR5" s="641" t="s">
        <v>216</v>
      </c>
      <c r="CS5" s="642"/>
      <c r="CT5" s="642"/>
      <c r="CU5" s="642"/>
      <c r="CV5" s="642"/>
      <c r="CW5" s="642"/>
      <c r="CX5" s="642"/>
      <c r="CY5" s="643"/>
      <c r="CZ5" s="641" t="s">
        <v>208</v>
      </c>
      <c r="DA5" s="642"/>
      <c r="DB5" s="642"/>
      <c r="DC5" s="643"/>
      <c r="DD5" s="641" t="s">
        <v>217</v>
      </c>
      <c r="DE5" s="642"/>
      <c r="DF5" s="642"/>
      <c r="DG5" s="642"/>
      <c r="DH5" s="642"/>
      <c r="DI5" s="642"/>
      <c r="DJ5" s="642"/>
      <c r="DK5" s="642"/>
      <c r="DL5" s="642"/>
      <c r="DM5" s="642"/>
      <c r="DN5" s="642"/>
      <c r="DO5" s="642"/>
      <c r="DP5" s="643"/>
      <c r="DQ5" s="641" t="s">
        <v>218</v>
      </c>
      <c r="DR5" s="642"/>
      <c r="DS5" s="642"/>
      <c r="DT5" s="642"/>
      <c r="DU5" s="642"/>
      <c r="DV5" s="642"/>
      <c r="DW5" s="642"/>
      <c r="DX5" s="642"/>
      <c r="DY5" s="642"/>
      <c r="DZ5" s="642"/>
      <c r="EA5" s="642"/>
      <c r="EB5" s="642"/>
      <c r="EC5" s="643"/>
    </row>
    <row r="6" spans="2:143" ht="11.25" customHeight="1" x14ac:dyDescent="0.15">
      <c r="B6" s="656" t="s">
        <v>219</v>
      </c>
      <c r="C6" s="657"/>
      <c r="D6" s="657"/>
      <c r="E6" s="657"/>
      <c r="F6" s="657"/>
      <c r="G6" s="657"/>
      <c r="H6" s="657"/>
      <c r="I6" s="657"/>
      <c r="J6" s="657"/>
      <c r="K6" s="657"/>
      <c r="L6" s="657"/>
      <c r="M6" s="657"/>
      <c r="N6" s="657"/>
      <c r="O6" s="657"/>
      <c r="P6" s="657"/>
      <c r="Q6" s="658"/>
      <c r="R6" s="659">
        <v>54862</v>
      </c>
      <c r="S6" s="660"/>
      <c r="T6" s="660"/>
      <c r="U6" s="660"/>
      <c r="V6" s="660"/>
      <c r="W6" s="660"/>
      <c r="X6" s="660"/>
      <c r="Y6" s="661"/>
      <c r="Z6" s="662">
        <v>0.8</v>
      </c>
      <c r="AA6" s="662"/>
      <c r="AB6" s="662"/>
      <c r="AC6" s="662"/>
      <c r="AD6" s="663">
        <v>54862</v>
      </c>
      <c r="AE6" s="663"/>
      <c r="AF6" s="663"/>
      <c r="AG6" s="663"/>
      <c r="AH6" s="663"/>
      <c r="AI6" s="663"/>
      <c r="AJ6" s="663"/>
      <c r="AK6" s="663"/>
      <c r="AL6" s="664">
        <v>1.5</v>
      </c>
      <c r="AM6" s="665"/>
      <c r="AN6" s="665"/>
      <c r="AO6" s="666"/>
      <c r="AP6" s="656" t="s">
        <v>220</v>
      </c>
      <c r="AQ6" s="657"/>
      <c r="AR6" s="657"/>
      <c r="AS6" s="657"/>
      <c r="AT6" s="657"/>
      <c r="AU6" s="657"/>
      <c r="AV6" s="657"/>
      <c r="AW6" s="657"/>
      <c r="AX6" s="657"/>
      <c r="AY6" s="657"/>
      <c r="AZ6" s="657"/>
      <c r="BA6" s="657"/>
      <c r="BB6" s="657"/>
      <c r="BC6" s="657"/>
      <c r="BD6" s="657"/>
      <c r="BE6" s="657"/>
      <c r="BF6" s="658"/>
      <c r="BG6" s="659">
        <v>809868</v>
      </c>
      <c r="BH6" s="660"/>
      <c r="BI6" s="660"/>
      <c r="BJ6" s="660"/>
      <c r="BK6" s="660"/>
      <c r="BL6" s="660"/>
      <c r="BM6" s="660"/>
      <c r="BN6" s="661"/>
      <c r="BO6" s="662">
        <v>100</v>
      </c>
      <c r="BP6" s="662"/>
      <c r="BQ6" s="662"/>
      <c r="BR6" s="662"/>
      <c r="BS6" s="663">
        <v>11509</v>
      </c>
      <c r="BT6" s="663"/>
      <c r="BU6" s="663"/>
      <c r="BV6" s="663"/>
      <c r="BW6" s="663"/>
      <c r="BX6" s="663"/>
      <c r="BY6" s="663"/>
      <c r="BZ6" s="663"/>
      <c r="CA6" s="663"/>
      <c r="CB6" s="667"/>
      <c r="CD6" s="645" t="s">
        <v>221</v>
      </c>
      <c r="CE6" s="646"/>
      <c r="CF6" s="646"/>
      <c r="CG6" s="646"/>
      <c r="CH6" s="646"/>
      <c r="CI6" s="646"/>
      <c r="CJ6" s="646"/>
      <c r="CK6" s="646"/>
      <c r="CL6" s="646"/>
      <c r="CM6" s="646"/>
      <c r="CN6" s="646"/>
      <c r="CO6" s="646"/>
      <c r="CP6" s="646"/>
      <c r="CQ6" s="647"/>
      <c r="CR6" s="659">
        <v>62463</v>
      </c>
      <c r="CS6" s="660"/>
      <c r="CT6" s="660"/>
      <c r="CU6" s="660"/>
      <c r="CV6" s="660"/>
      <c r="CW6" s="660"/>
      <c r="CX6" s="660"/>
      <c r="CY6" s="661"/>
      <c r="CZ6" s="653">
        <v>1</v>
      </c>
      <c r="DA6" s="654"/>
      <c r="DB6" s="654"/>
      <c r="DC6" s="670"/>
      <c r="DD6" s="668" t="s">
        <v>122</v>
      </c>
      <c r="DE6" s="660"/>
      <c r="DF6" s="660"/>
      <c r="DG6" s="660"/>
      <c r="DH6" s="660"/>
      <c r="DI6" s="660"/>
      <c r="DJ6" s="660"/>
      <c r="DK6" s="660"/>
      <c r="DL6" s="660"/>
      <c r="DM6" s="660"/>
      <c r="DN6" s="660"/>
      <c r="DO6" s="660"/>
      <c r="DP6" s="661"/>
      <c r="DQ6" s="668">
        <v>62463</v>
      </c>
      <c r="DR6" s="660"/>
      <c r="DS6" s="660"/>
      <c r="DT6" s="660"/>
      <c r="DU6" s="660"/>
      <c r="DV6" s="660"/>
      <c r="DW6" s="660"/>
      <c r="DX6" s="660"/>
      <c r="DY6" s="660"/>
      <c r="DZ6" s="660"/>
      <c r="EA6" s="660"/>
      <c r="EB6" s="660"/>
      <c r="EC6" s="669"/>
    </row>
    <row r="7" spans="2:143" ht="11.25" customHeight="1" x14ac:dyDescent="0.15">
      <c r="B7" s="656" t="s">
        <v>222</v>
      </c>
      <c r="C7" s="657"/>
      <c r="D7" s="657"/>
      <c r="E7" s="657"/>
      <c r="F7" s="657"/>
      <c r="G7" s="657"/>
      <c r="H7" s="657"/>
      <c r="I7" s="657"/>
      <c r="J7" s="657"/>
      <c r="K7" s="657"/>
      <c r="L7" s="657"/>
      <c r="M7" s="657"/>
      <c r="N7" s="657"/>
      <c r="O7" s="657"/>
      <c r="P7" s="657"/>
      <c r="Q7" s="658"/>
      <c r="R7" s="659">
        <v>383</v>
      </c>
      <c r="S7" s="660"/>
      <c r="T7" s="660"/>
      <c r="U7" s="660"/>
      <c r="V7" s="660"/>
      <c r="W7" s="660"/>
      <c r="X7" s="660"/>
      <c r="Y7" s="661"/>
      <c r="Z7" s="662">
        <v>0</v>
      </c>
      <c r="AA7" s="662"/>
      <c r="AB7" s="662"/>
      <c r="AC7" s="662"/>
      <c r="AD7" s="663">
        <v>383</v>
      </c>
      <c r="AE7" s="663"/>
      <c r="AF7" s="663"/>
      <c r="AG7" s="663"/>
      <c r="AH7" s="663"/>
      <c r="AI7" s="663"/>
      <c r="AJ7" s="663"/>
      <c r="AK7" s="663"/>
      <c r="AL7" s="664">
        <v>0</v>
      </c>
      <c r="AM7" s="665"/>
      <c r="AN7" s="665"/>
      <c r="AO7" s="666"/>
      <c r="AP7" s="656" t="s">
        <v>223</v>
      </c>
      <c r="AQ7" s="657"/>
      <c r="AR7" s="657"/>
      <c r="AS7" s="657"/>
      <c r="AT7" s="657"/>
      <c r="AU7" s="657"/>
      <c r="AV7" s="657"/>
      <c r="AW7" s="657"/>
      <c r="AX7" s="657"/>
      <c r="AY7" s="657"/>
      <c r="AZ7" s="657"/>
      <c r="BA7" s="657"/>
      <c r="BB7" s="657"/>
      <c r="BC7" s="657"/>
      <c r="BD7" s="657"/>
      <c r="BE7" s="657"/>
      <c r="BF7" s="658"/>
      <c r="BG7" s="659">
        <v>362046</v>
      </c>
      <c r="BH7" s="660"/>
      <c r="BI7" s="660"/>
      <c r="BJ7" s="660"/>
      <c r="BK7" s="660"/>
      <c r="BL7" s="660"/>
      <c r="BM7" s="660"/>
      <c r="BN7" s="661"/>
      <c r="BO7" s="662">
        <v>44.7</v>
      </c>
      <c r="BP7" s="662"/>
      <c r="BQ7" s="662"/>
      <c r="BR7" s="662"/>
      <c r="BS7" s="663">
        <v>11509</v>
      </c>
      <c r="BT7" s="663"/>
      <c r="BU7" s="663"/>
      <c r="BV7" s="663"/>
      <c r="BW7" s="663"/>
      <c r="BX7" s="663"/>
      <c r="BY7" s="663"/>
      <c r="BZ7" s="663"/>
      <c r="CA7" s="663"/>
      <c r="CB7" s="667"/>
      <c r="CD7" s="656" t="s">
        <v>224</v>
      </c>
      <c r="CE7" s="657"/>
      <c r="CF7" s="657"/>
      <c r="CG7" s="657"/>
      <c r="CH7" s="657"/>
      <c r="CI7" s="657"/>
      <c r="CJ7" s="657"/>
      <c r="CK7" s="657"/>
      <c r="CL7" s="657"/>
      <c r="CM7" s="657"/>
      <c r="CN7" s="657"/>
      <c r="CO7" s="657"/>
      <c r="CP7" s="657"/>
      <c r="CQ7" s="658"/>
      <c r="CR7" s="659">
        <v>1197915</v>
      </c>
      <c r="CS7" s="660"/>
      <c r="CT7" s="660"/>
      <c r="CU7" s="660"/>
      <c r="CV7" s="660"/>
      <c r="CW7" s="660"/>
      <c r="CX7" s="660"/>
      <c r="CY7" s="661"/>
      <c r="CZ7" s="662">
        <v>18.5</v>
      </c>
      <c r="DA7" s="662"/>
      <c r="DB7" s="662"/>
      <c r="DC7" s="662"/>
      <c r="DD7" s="668">
        <v>86252</v>
      </c>
      <c r="DE7" s="660"/>
      <c r="DF7" s="660"/>
      <c r="DG7" s="660"/>
      <c r="DH7" s="660"/>
      <c r="DI7" s="660"/>
      <c r="DJ7" s="660"/>
      <c r="DK7" s="660"/>
      <c r="DL7" s="660"/>
      <c r="DM7" s="660"/>
      <c r="DN7" s="660"/>
      <c r="DO7" s="660"/>
      <c r="DP7" s="661"/>
      <c r="DQ7" s="668">
        <v>690209</v>
      </c>
      <c r="DR7" s="660"/>
      <c r="DS7" s="660"/>
      <c r="DT7" s="660"/>
      <c r="DU7" s="660"/>
      <c r="DV7" s="660"/>
      <c r="DW7" s="660"/>
      <c r="DX7" s="660"/>
      <c r="DY7" s="660"/>
      <c r="DZ7" s="660"/>
      <c r="EA7" s="660"/>
      <c r="EB7" s="660"/>
      <c r="EC7" s="669"/>
    </row>
    <row r="8" spans="2:143" ht="11.25" customHeight="1" x14ac:dyDescent="0.15">
      <c r="B8" s="656" t="s">
        <v>225</v>
      </c>
      <c r="C8" s="657"/>
      <c r="D8" s="657"/>
      <c r="E8" s="657"/>
      <c r="F8" s="657"/>
      <c r="G8" s="657"/>
      <c r="H8" s="657"/>
      <c r="I8" s="657"/>
      <c r="J8" s="657"/>
      <c r="K8" s="657"/>
      <c r="L8" s="657"/>
      <c r="M8" s="657"/>
      <c r="N8" s="657"/>
      <c r="O8" s="657"/>
      <c r="P8" s="657"/>
      <c r="Q8" s="658"/>
      <c r="R8" s="659">
        <v>3654</v>
      </c>
      <c r="S8" s="660"/>
      <c r="T8" s="660"/>
      <c r="U8" s="660"/>
      <c r="V8" s="660"/>
      <c r="W8" s="660"/>
      <c r="X8" s="660"/>
      <c r="Y8" s="661"/>
      <c r="Z8" s="662">
        <v>0.1</v>
      </c>
      <c r="AA8" s="662"/>
      <c r="AB8" s="662"/>
      <c r="AC8" s="662"/>
      <c r="AD8" s="663">
        <v>3654</v>
      </c>
      <c r="AE8" s="663"/>
      <c r="AF8" s="663"/>
      <c r="AG8" s="663"/>
      <c r="AH8" s="663"/>
      <c r="AI8" s="663"/>
      <c r="AJ8" s="663"/>
      <c r="AK8" s="663"/>
      <c r="AL8" s="664">
        <v>0.1</v>
      </c>
      <c r="AM8" s="665"/>
      <c r="AN8" s="665"/>
      <c r="AO8" s="666"/>
      <c r="AP8" s="656" t="s">
        <v>226</v>
      </c>
      <c r="AQ8" s="657"/>
      <c r="AR8" s="657"/>
      <c r="AS8" s="657"/>
      <c r="AT8" s="657"/>
      <c r="AU8" s="657"/>
      <c r="AV8" s="657"/>
      <c r="AW8" s="657"/>
      <c r="AX8" s="657"/>
      <c r="AY8" s="657"/>
      <c r="AZ8" s="657"/>
      <c r="BA8" s="657"/>
      <c r="BB8" s="657"/>
      <c r="BC8" s="657"/>
      <c r="BD8" s="657"/>
      <c r="BE8" s="657"/>
      <c r="BF8" s="658"/>
      <c r="BG8" s="659">
        <v>9869</v>
      </c>
      <c r="BH8" s="660"/>
      <c r="BI8" s="660"/>
      <c r="BJ8" s="660"/>
      <c r="BK8" s="660"/>
      <c r="BL8" s="660"/>
      <c r="BM8" s="660"/>
      <c r="BN8" s="661"/>
      <c r="BO8" s="662">
        <v>1.2</v>
      </c>
      <c r="BP8" s="662"/>
      <c r="BQ8" s="662"/>
      <c r="BR8" s="662"/>
      <c r="BS8" s="663" t="s">
        <v>122</v>
      </c>
      <c r="BT8" s="663"/>
      <c r="BU8" s="663"/>
      <c r="BV8" s="663"/>
      <c r="BW8" s="663"/>
      <c r="BX8" s="663"/>
      <c r="BY8" s="663"/>
      <c r="BZ8" s="663"/>
      <c r="CA8" s="663"/>
      <c r="CB8" s="667"/>
      <c r="CD8" s="656" t="s">
        <v>227</v>
      </c>
      <c r="CE8" s="657"/>
      <c r="CF8" s="657"/>
      <c r="CG8" s="657"/>
      <c r="CH8" s="657"/>
      <c r="CI8" s="657"/>
      <c r="CJ8" s="657"/>
      <c r="CK8" s="657"/>
      <c r="CL8" s="657"/>
      <c r="CM8" s="657"/>
      <c r="CN8" s="657"/>
      <c r="CO8" s="657"/>
      <c r="CP8" s="657"/>
      <c r="CQ8" s="658"/>
      <c r="CR8" s="659">
        <v>1698498</v>
      </c>
      <c r="CS8" s="660"/>
      <c r="CT8" s="660"/>
      <c r="CU8" s="660"/>
      <c r="CV8" s="660"/>
      <c r="CW8" s="660"/>
      <c r="CX8" s="660"/>
      <c r="CY8" s="661"/>
      <c r="CZ8" s="662">
        <v>26.2</v>
      </c>
      <c r="DA8" s="662"/>
      <c r="DB8" s="662"/>
      <c r="DC8" s="662"/>
      <c r="DD8" s="668">
        <v>5588</v>
      </c>
      <c r="DE8" s="660"/>
      <c r="DF8" s="660"/>
      <c r="DG8" s="660"/>
      <c r="DH8" s="660"/>
      <c r="DI8" s="660"/>
      <c r="DJ8" s="660"/>
      <c r="DK8" s="660"/>
      <c r="DL8" s="660"/>
      <c r="DM8" s="660"/>
      <c r="DN8" s="660"/>
      <c r="DO8" s="660"/>
      <c r="DP8" s="661"/>
      <c r="DQ8" s="668">
        <v>870383</v>
      </c>
      <c r="DR8" s="660"/>
      <c r="DS8" s="660"/>
      <c r="DT8" s="660"/>
      <c r="DU8" s="660"/>
      <c r="DV8" s="660"/>
      <c r="DW8" s="660"/>
      <c r="DX8" s="660"/>
      <c r="DY8" s="660"/>
      <c r="DZ8" s="660"/>
      <c r="EA8" s="660"/>
      <c r="EB8" s="660"/>
      <c r="EC8" s="669"/>
    </row>
    <row r="9" spans="2:143" ht="11.25" customHeight="1" x14ac:dyDescent="0.15">
      <c r="B9" s="656" t="s">
        <v>228</v>
      </c>
      <c r="C9" s="657"/>
      <c r="D9" s="657"/>
      <c r="E9" s="657"/>
      <c r="F9" s="657"/>
      <c r="G9" s="657"/>
      <c r="H9" s="657"/>
      <c r="I9" s="657"/>
      <c r="J9" s="657"/>
      <c r="K9" s="657"/>
      <c r="L9" s="657"/>
      <c r="M9" s="657"/>
      <c r="N9" s="657"/>
      <c r="O9" s="657"/>
      <c r="P9" s="657"/>
      <c r="Q9" s="658"/>
      <c r="R9" s="659">
        <v>5631</v>
      </c>
      <c r="S9" s="660"/>
      <c r="T9" s="660"/>
      <c r="U9" s="660"/>
      <c r="V9" s="660"/>
      <c r="W9" s="660"/>
      <c r="X9" s="660"/>
      <c r="Y9" s="661"/>
      <c r="Z9" s="662">
        <v>0.1</v>
      </c>
      <c r="AA9" s="662"/>
      <c r="AB9" s="662"/>
      <c r="AC9" s="662"/>
      <c r="AD9" s="663">
        <v>5631</v>
      </c>
      <c r="AE9" s="663"/>
      <c r="AF9" s="663"/>
      <c r="AG9" s="663"/>
      <c r="AH9" s="663"/>
      <c r="AI9" s="663"/>
      <c r="AJ9" s="663"/>
      <c r="AK9" s="663"/>
      <c r="AL9" s="664">
        <v>0.2</v>
      </c>
      <c r="AM9" s="665"/>
      <c r="AN9" s="665"/>
      <c r="AO9" s="666"/>
      <c r="AP9" s="656" t="s">
        <v>229</v>
      </c>
      <c r="AQ9" s="657"/>
      <c r="AR9" s="657"/>
      <c r="AS9" s="657"/>
      <c r="AT9" s="657"/>
      <c r="AU9" s="657"/>
      <c r="AV9" s="657"/>
      <c r="AW9" s="657"/>
      <c r="AX9" s="657"/>
      <c r="AY9" s="657"/>
      <c r="AZ9" s="657"/>
      <c r="BA9" s="657"/>
      <c r="BB9" s="657"/>
      <c r="BC9" s="657"/>
      <c r="BD9" s="657"/>
      <c r="BE9" s="657"/>
      <c r="BF9" s="658"/>
      <c r="BG9" s="659">
        <v>289208</v>
      </c>
      <c r="BH9" s="660"/>
      <c r="BI9" s="660"/>
      <c r="BJ9" s="660"/>
      <c r="BK9" s="660"/>
      <c r="BL9" s="660"/>
      <c r="BM9" s="660"/>
      <c r="BN9" s="661"/>
      <c r="BO9" s="662">
        <v>35.700000000000003</v>
      </c>
      <c r="BP9" s="662"/>
      <c r="BQ9" s="662"/>
      <c r="BR9" s="662"/>
      <c r="BS9" s="663" t="s">
        <v>122</v>
      </c>
      <c r="BT9" s="663"/>
      <c r="BU9" s="663"/>
      <c r="BV9" s="663"/>
      <c r="BW9" s="663"/>
      <c r="BX9" s="663"/>
      <c r="BY9" s="663"/>
      <c r="BZ9" s="663"/>
      <c r="CA9" s="663"/>
      <c r="CB9" s="667"/>
      <c r="CD9" s="656" t="s">
        <v>230</v>
      </c>
      <c r="CE9" s="657"/>
      <c r="CF9" s="657"/>
      <c r="CG9" s="657"/>
      <c r="CH9" s="657"/>
      <c r="CI9" s="657"/>
      <c r="CJ9" s="657"/>
      <c r="CK9" s="657"/>
      <c r="CL9" s="657"/>
      <c r="CM9" s="657"/>
      <c r="CN9" s="657"/>
      <c r="CO9" s="657"/>
      <c r="CP9" s="657"/>
      <c r="CQ9" s="658"/>
      <c r="CR9" s="659">
        <v>506759</v>
      </c>
      <c r="CS9" s="660"/>
      <c r="CT9" s="660"/>
      <c r="CU9" s="660"/>
      <c r="CV9" s="660"/>
      <c r="CW9" s="660"/>
      <c r="CX9" s="660"/>
      <c r="CY9" s="661"/>
      <c r="CZ9" s="662">
        <v>7.8</v>
      </c>
      <c r="DA9" s="662"/>
      <c r="DB9" s="662"/>
      <c r="DC9" s="662"/>
      <c r="DD9" s="668">
        <v>2805</v>
      </c>
      <c r="DE9" s="660"/>
      <c r="DF9" s="660"/>
      <c r="DG9" s="660"/>
      <c r="DH9" s="660"/>
      <c r="DI9" s="660"/>
      <c r="DJ9" s="660"/>
      <c r="DK9" s="660"/>
      <c r="DL9" s="660"/>
      <c r="DM9" s="660"/>
      <c r="DN9" s="660"/>
      <c r="DO9" s="660"/>
      <c r="DP9" s="661"/>
      <c r="DQ9" s="668">
        <v>421400</v>
      </c>
      <c r="DR9" s="660"/>
      <c r="DS9" s="660"/>
      <c r="DT9" s="660"/>
      <c r="DU9" s="660"/>
      <c r="DV9" s="660"/>
      <c r="DW9" s="660"/>
      <c r="DX9" s="660"/>
      <c r="DY9" s="660"/>
      <c r="DZ9" s="660"/>
      <c r="EA9" s="660"/>
      <c r="EB9" s="660"/>
      <c r="EC9" s="669"/>
    </row>
    <row r="10" spans="2:143" ht="11.25" customHeight="1" x14ac:dyDescent="0.15">
      <c r="B10" s="656" t="s">
        <v>231</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232</v>
      </c>
      <c r="AQ10" s="657"/>
      <c r="AR10" s="657"/>
      <c r="AS10" s="657"/>
      <c r="AT10" s="657"/>
      <c r="AU10" s="657"/>
      <c r="AV10" s="657"/>
      <c r="AW10" s="657"/>
      <c r="AX10" s="657"/>
      <c r="AY10" s="657"/>
      <c r="AZ10" s="657"/>
      <c r="BA10" s="657"/>
      <c r="BB10" s="657"/>
      <c r="BC10" s="657"/>
      <c r="BD10" s="657"/>
      <c r="BE10" s="657"/>
      <c r="BF10" s="658"/>
      <c r="BG10" s="659">
        <v>32316</v>
      </c>
      <c r="BH10" s="660"/>
      <c r="BI10" s="660"/>
      <c r="BJ10" s="660"/>
      <c r="BK10" s="660"/>
      <c r="BL10" s="660"/>
      <c r="BM10" s="660"/>
      <c r="BN10" s="661"/>
      <c r="BO10" s="662">
        <v>4</v>
      </c>
      <c r="BP10" s="662"/>
      <c r="BQ10" s="662"/>
      <c r="BR10" s="662"/>
      <c r="BS10" s="663">
        <v>6198</v>
      </c>
      <c r="BT10" s="663"/>
      <c r="BU10" s="663"/>
      <c r="BV10" s="663"/>
      <c r="BW10" s="663"/>
      <c r="BX10" s="663"/>
      <c r="BY10" s="663"/>
      <c r="BZ10" s="663"/>
      <c r="CA10" s="663"/>
      <c r="CB10" s="667"/>
      <c r="CD10" s="656" t="s">
        <v>233</v>
      </c>
      <c r="CE10" s="657"/>
      <c r="CF10" s="657"/>
      <c r="CG10" s="657"/>
      <c r="CH10" s="657"/>
      <c r="CI10" s="657"/>
      <c r="CJ10" s="657"/>
      <c r="CK10" s="657"/>
      <c r="CL10" s="657"/>
      <c r="CM10" s="657"/>
      <c r="CN10" s="657"/>
      <c r="CO10" s="657"/>
      <c r="CP10" s="657"/>
      <c r="CQ10" s="658"/>
      <c r="CR10" s="659">
        <v>24980</v>
      </c>
      <c r="CS10" s="660"/>
      <c r="CT10" s="660"/>
      <c r="CU10" s="660"/>
      <c r="CV10" s="660"/>
      <c r="CW10" s="660"/>
      <c r="CX10" s="660"/>
      <c r="CY10" s="661"/>
      <c r="CZ10" s="662">
        <v>0.4</v>
      </c>
      <c r="DA10" s="662"/>
      <c r="DB10" s="662"/>
      <c r="DC10" s="662"/>
      <c r="DD10" s="668">
        <v>18210</v>
      </c>
      <c r="DE10" s="660"/>
      <c r="DF10" s="660"/>
      <c r="DG10" s="660"/>
      <c r="DH10" s="660"/>
      <c r="DI10" s="660"/>
      <c r="DJ10" s="660"/>
      <c r="DK10" s="660"/>
      <c r="DL10" s="660"/>
      <c r="DM10" s="660"/>
      <c r="DN10" s="660"/>
      <c r="DO10" s="660"/>
      <c r="DP10" s="661"/>
      <c r="DQ10" s="668">
        <v>6058</v>
      </c>
      <c r="DR10" s="660"/>
      <c r="DS10" s="660"/>
      <c r="DT10" s="660"/>
      <c r="DU10" s="660"/>
      <c r="DV10" s="660"/>
      <c r="DW10" s="660"/>
      <c r="DX10" s="660"/>
      <c r="DY10" s="660"/>
      <c r="DZ10" s="660"/>
      <c r="EA10" s="660"/>
      <c r="EB10" s="660"/>
      <c r="EC10" s="669"/>
    </row>
    <row r="11" spans="2:143" ht="11.25" customHeight="1" x14ac:dyDescent="0.15">
      <c r="B11" s="656" t="s">
        <v>234</v>
      </c>
      <c r="C11" s="657"/>
      <c r="D11" s="657"/>
      <c r="E11" s="657"/>
      <c r="F11" s="657"/>
      <c r="G11" s="657"/>
      <c r="H11" s="657"/>
      <c r="I11" s="657"/>
      <c r="J11" s="657"/>
      <c r="K11" s="657"/>
      <c r="L11" s="657"/>
      <c r="M11" s="657"/>
      <c r="N11" s="657"/>
      <c r="O11" s="657"/>
      <c r="P11" s="657"/>
      <c r="Q11" s="658"/>
      <c r="R11" s="659">
        <v>206192</v>
      </c>
      <c r="S11" s="660"/>
      <c r="T11" s="660"/>
      <c r="U11" s="660"/>
      <c r="V11" s="660"/>
      <c r="W11" s="660"/>
      <c r="X11" s="660"/>
      <c r="Y11" s="661"/>
      <c r="Z11" s="664">
        <v>3</v>
      </c>
      <c r="AA11" s="665"/>
      <c r="AB11" s="665"/>
      <c r="AC11" s="671"/>
      <c r="AD11" s="668">
        <v>206192</v>
      </c>
      <c r="AE11" s="660"/>
      <c r="AF11" s="660"/>
      <c r="AG11" s="660"/>
      <c r="AH11" s="660"/>
      <c r="AI11" s="660"/>
      <c r="AJ11" s="660"/>
      <c r="AK11" s="661"/>
      <c r="AL11" s="664">
        <v>5.6</v>
      </c>
      <c r="AM11" s="665"/>
      <c r="AN11" s="665"/>
      <c r="AO11" s="666"/>
      <c r="AP11" s="656" t="s">
        <v>235</v>
      </c>
      <c r="AQ11" s="657"/>
      <c r="AR11" s="657"/>
      <c r="AS11" s="657"/>
      <c r="AT11" s="657"/>
      <c r="AU11" s="657"/>
      <c r="AV11" s="657"/>
      <c r="AW11" s="657"/>
      <c r="AX11" s="657"/>
      <c r="AY11" s="657"/>
      <c r="AZ11" s="657"/>
      <c r="BA11" s="657"/>
      <c r="BB11" s="657"/>
      <c r="BC11" s="657"/>
      <c r="BD11" s="657"/>
      <c r="BE11" s="657"/>
      <c r="BF11" s="658"/>
      <c r="BG11" s="659">
        <v>30653</v>
      </c>
      <c r="BH11" s="660"/>
      <c r="BI11" s="660"/>
      <c r="BJ11" s="660"/>
      <c r="BK11" s="660"/>
      <c r="BL11" s="660"/>
      <c r="BM11" s="660"/>
      <c r="BN11" s="661"/>
      <c r="BO11" s="662">
        <v>3.8</v>
      </c>
      <c r="BP11" s="662"/>
      <c r="BQ11" s="662"/>
      <c r="BR11" s="662"/>
      <c r="BS11" s="663">
        <v>5311</v>
      </c>
      <c r="BT11" s="663"/>
      <c r="BU11" s="663"/>
      <c r="BV11" s="663"/>
      <c r="BW11" s="663"/>
      <c r="BX11" s="663"/>
      <c r="BY11" s="663"/>
      <c r="BZ11" s="663"/>
      <c r="CA11" s="663"/>
      <c r="CB11" s="667"/>
      <c r="CD11" s="656" t="s">
        <v>236</v>
      </c>
      <c r="CE11" s="657"/>
      <c r="CF11" s="657"/>
      <c r="CG11" s="657"/>
      <c r="CH11" s="657"/>
      <c r="CI11" s="657"/>
      <c r="CJ11" s="657"/>
      <c r="CK11" s="657"/>
      <c r="CL11" s="657"/>
      <c r="CM11" s="657"/>
      <c r="CN11" s="657"/>
      <c r="CO11" s="657"/>
      <c r="CP11" s="657"/>
      <c r="CQ11" s="658"/>
      <c r="CR11" s="659">
        <v>262870</v>
      </c>
      <c r="CS11" s="660"/>
      <c r="CT11" s="660"/>
      <c r="CU11" s="660"/>
      <c r="CV11" s="660"/>
      <c r="CW11" s="660"/>
      <c r="CX11" s="660"/>
      <c r="CY11" s="661"/>
      <c r="CZ11" s="662">
        <v>4.0999999999999996</v>
      </c>
      <c r="DA11" s="662"/>
      <c r="DB11" s="662"/>
      <c r="DC11" s="662"/>
      <c r="DD11" s="668">
        <v>61459</v>
      </c>
      <c r="DE11" s="660"/>
      <c r="DF11" s="660"/>
      <c r="DG11" s="660"/>
      <c r="DH11" s="660"/>
      <c r="DI11" s="660"/>
      <c r="DJ11" s="660"/>
      <c r="DK11" s="660"/>
      <c r="DL11" s="660"/>
      <c r="DM11" s="660"/>
      <c r="DN11" s="660"/>
      <c r="DO11" s="660"/>
      <c r="DP11" s="661"/>
      <c r="DQ11" s="668">
        <v>117135</v>
      </c>
      <c r="DR11" s="660"/>
      <c r="DS11" s="660"/>
      <c r="DT11" s="660"/>
      <c r="DU11" s="660"/>
      <c r="DV11" s="660"/>
      <c r="DW11" s="660"/>
      <c r="DX11" s="660"/>
      <c r="DY11" s="660"/>
      <c r="DZ11" s="660"/>
      <c r="EA11" s="660"/>
      <c r="EB11" s="660"/>
      <c r="EC11" s="669"/>
    </row>
    <row r="12" spans="2:143" ht="11.25" customHeight="1" x14ac:dyDescent="0.15">
      <c r="B12" s="656" t="s">
        <v>237</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238</v>
      </c>
      <c r="AQ12" s="657"/>
      <c r="AR12" s="657"/>
      <c r="AS12" s="657"/>
      <c r="AT12" s="657"/>
      <c r="AU12" s="657"/>
      <c r="AV12" s="657"/>
      <c r="AW12" s="657"/>
      <c r="AX12" s="657"/>
      <c r="AY12" s="657"/>
      <c r="AZ12" s="657"/>
      <c r="BA12" s="657"/>
      <c r="BB12" s="657"/>
      <c r="BC12" s="657"/>
      <c r="BD12" s="657"/>
      <c r="BE12" s="657"/>
      <c r="BF12" s="658"/>
      <c r="BG12" s="659">
        <v>348028</v>
      </c>
      <c r="BH12" s="660"/>
      <c r="BI12" s="660"/>
      <c r="BJ12" s="660"/>
      <c r="BK12" s="660"/>
      <c r="BL12" s="660"/>
      <c r="BM12" s="660"/>
      <c r="BN12" s="661"/>
      <c r="BO12" s="662">
        <v>43</v>
      </c>
      <c r="BP12" s="662"/>
      <c r="BQ12" s="662"/>
      <c r="BR12" s="662"/>
      <c r="BS12" s="663" t="s">
        <v>122</v>
      </c>
      <c r="BT12" s="663"/>
      <c r="BU12" s="663"/>
      <c r="BV12" s="663"/>
      <c r="BW12" s="663"/>
      <c r="BX12" s="663"/>
      <c r="BY12" s="663"/>
      <c r="BZ12" s="663"/>
      <c r="CA12" s="663"/>
      <c r="CB12" s="667"/>
      <c r="CD12" s="656" t="s">
        <v>239</v>
      </c>
      <c r="CE12" s="657"/>
      <c r="CF12" s="657"/>
      <c r="CG12" s="657"/>
      <c r="CH12" s="657"/>
      <c r="CI12" s="657"/>
      <c r="CJ12" s="657"/>
      <c r="CK12" s="657"/>
      <c r="CL12" s="657"/>
      <c r="CM12" s="657"/>
      <c r="CN12" s="657"/>
      <c r="CO12" s="657"/>
      <c r="CP12" s="657"/>
      <c r="CQ12" s="658"/>
      <c r="CR12" s="659">
        <v>404550</v>
      </c>
      <c r="CS12" s="660"/>
      <c r="CT12" s="660"/>
      <c r="CU12" s="660"/>
      <c r="CV12" s="660"/>
      <c r="CW12" s="660"/>
      <c r="CX12" s="660"/>
      <c r="CY12" s="661"/>
      <c r="CZ12" s="662">
        <v>6.2</v>
      </c>
      <c r="DA12" s="662"/>
      <c r="DB12" s="662"/>
      <c r="DC12" s="662"/>
      <c r="DD12" s="668">
        <v>70840</v>
      </c>
      <c r="DE12" s="660"/>
      <c r="DF12" s="660"/>
      <c r="DG12" s="660"/>
      <c r="DH12" s="660"/>
      <c r="DI12" s="660"/>
      <c r="DJ12" s="660"/>
      <c r="DK12" s="660"/>
      <c r="DL12" s="660"/>
      <c r="DM12" s="660"/>
      <c r="DN12" s="660"/>
      <c r="DO12" s="660"/>
      <c r="DP12" s="661"/>
      <c r="DQ12" s="668">
        <v>165949</v>
      </c>
      <c r="DR12" s="660"/>
      <c r="DS12" s="660"/>
      <c r="DT12" s="660"/>
      <c r="DU12" s="660"/>
      <c r="DV12" s="660"/>
      <c r="DW12" s="660"/>
      <c r="DX12" s="660"/>
      <c r="DY12" s="660"/>
      <c r="DZ12" s="660"/>
      <c r="EA12" s="660"/>
      <c r="EB12" s="660"/>
      <c r="EC12" s="669"/>
    </row>
    <row r="13" spans="2:143" ht="11.25" customHeight="1" x14ac:dyDescent="0.15">
      <c r="B13" s="656" t="s">
        <v>240</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241</v>
      </c>
      <c r="AQ13" s="657"/>
      <c r="AR13" s="657"/>
      <c r="AS13" s="657"/>
      <c r="AT13" s="657"/>
      <c r="AU13" s="657"/>
      <c r="AV13" s="657"/>
      <c r="AW13" s="657"/>
      <c r="AX13" s="657"/>
      <c r="AY13" s="657"/>
      <c r="AZ13" s="657"/>
      <c r="BA13" s="657"/>
      <c r="BB13" s="657"/>
      <c r="BC13" s="657"/>
      <c r="BD13" s="657"/>
      <c r="BE13" s="657"/>
      <c r="BF13" s="658"/>
      <c r="BG13" s="659">
        <v>330657</v>
      </c>
      <c r="BH13" s="660"/>
      <c r="BI13" s="660"/>
      <c r="BJ13" s="660"/>
      <c r="BK13" s="660"/>
      <c r="BL13" s="660"/>
      <c r="BM13" s="660"/>
      <c r="BN13" s="661"/>
      <c r="BO13" s="662">
        <v>40.799999999999997</v>
      </c>
      <c r="BP13" s="662"/>
      <c r="BQ13" s="662"/>
      <c r="BR13" s="662"/>
      <c r="BS13" s="663" t="s">
        <v>122</v>
      </c>
      <c r="BT13" s="663"/>
      <c r="BU13" s="663"/>
      <c r="BV13" s="663"/>
      <c r="BW13" s="663"/>
      <c r="BX13" s="663"/>
      <c r="BY13" s="663"/>
      <c r="BZ13" s="663"/>
      <c r="CA13" s="663"/>
      <c r="CB13" s="667"/>
      <c r="CD13" s="656" t="s">
        <v>242</v>
      </c>
      <c r="CE13" s="657"/>
      <c r="CF13" s="657"/>
      <c r="CG13" s="657"/>
      <c r="CH13" s="657"/>
      <c r="CI13" s="657"/>
      <c r="CJ13" s="657"/>
      <c r="CK13" s="657"/>
      <c r="CL13" s="657"/>
      <c r="CM13" s="657"/>
      <c r="CN13" s="657"/>
      <c r="CO13" s="657"/>
      <c r="CP13" s="657"/>
      <c r="CQ13" s="658"/>
      <c r="CR13" s="659">
        <v>857534</v>
      </c>
      <c r="CS13" s="660"/>
      <c r="CT13" s="660"/>
      <c r="CU13" s="660"/>
      <c r="CV13" s="660"/>
      <c r="CW13" s="660"/>
      <c r="CX13" s="660"/>
      <c r="CY13" s="661"/>
      <c r="CZ13" s="662">
        <v>13.2</v>
      </c>
      <c r="DA13" s="662"/>
      <c r="DB13" s="662"/>
      <c r="DC13" s="662"/>
      <c r="DD13" s="668">
        <v>456758</v>
      </c>
      <c r="DE13" s="660"/>
      <c r="DF13" s="660"/>
      <c r="DG13" s="660"/>
      <c r="DH13" s="660"/>
      <c r="DI13" s="660"/>
      <c r="DJ13" s="660"/>
      <c r="DK13" s="660"/>
      <c r="DL13" s="660"/>
      <c r="DM13" s="660"/>
      <c r="DN13" s="660"/>
      <c r="DO13" s="660"/>
      <c r="DP13" s="661"/>
      <c r="DQ13" s="668">
        <v>389391</v>
      </c>
      <c r="DR13" s="660"/>
      <c r="DS13" s="660"/>
      <c r="DT13" s="660"/>
      <c r="DU13" s="660"/>
      <c r="DV13" s="660"/>
      <c r="DW13" s="660"/>
      <c r="DX13" s="660"/>
      <c r="DY13" s="660"/>
      <c r="DZ13" s="660"/>
      <c r="EA13" s="660"/>
      <c r="EB13" s="660"/>
      <c r="EC13" s="669"/>
    </row>
    <row r="14" spans="2:143" ht="11.25" customHeight="1" x14ac:dyDescent="0.15">
      <c r="B14" s="656" t="s">
        <v>243</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244</v>
      </c>
      <c r="AQ14" s="657"/>
      <c r="AR14" s="657"/>
      <c r="AS14" s="657"/>
      <c r="AT14" s="657"/>
      <c r="AU14" s="657"/>
      <c r="AV14" s="657"/>
      <c r="AW14" s="657"/>
      <c r="AX14" s="657"/>
      <c r="AY14" s="657"/>
      <c r="AZ14" s="657"/>
      <c r="BA14" s="657"/>
      <c r="BB14" s="657"/>
      <c r="BC14" s="657"/>
      <c r="BD14" s="657"/>
      <c r="BE14" s="657"/>
      <c r="BF14" s="658"/>
      <c r="BG14" s="659">
        <v>21448</v>
      </c>
      <c r="BH14" s="660"/>
      <c r="BI14" s="660"/>
      <c r="BJ14" s="660"/>
      <c r="BK14" s="660"/>
      <c r="BL14" s="660"/>
      <c r="BM14" s="660"/>
      <c r="BN14" s="661"/>
      <c r="BO14" s="662">
        <v>2.6</v>
      </c>
      <c r="BP14" s="662"/>
      <c r="BQ14" s="662"/>
      <c r="BR14" s="662"/>
      <c r="BS14" s="663" t="s">
        <v>122</v>
      </c>
      <c r="BT14" s="663"/>
      <c r="BU14" s="663"/>
      <c r="BV14" s="663"/>
      <c r="BW14" s="663"/>
      <c r="BX14" s="663"/>
      <c r="BY14" s="663"/>
      <c r="BZ14" s="663"/>
      <c r="CA14" s="663"/>
      <c r="CB14" s="667"/>
      <c r="CD14" s="656" t="s">
        <v>245</v>
      </c>
      <c r="CE14" s="657"/>
      <c r="CF14" s="657"/>
      <c r="CG14" s="657"/>
      <c r="CH14" s="657"/>
      <c r="CI14" s="657"/>
      <c r="CJ14" s="657"/>
      <c r="CK14" s="657"/>
      <c r="CL14" s="657"/>
      <c r="CM14" s="657"/>
      <c r="CN14" s="657"/>
      <c r="CO14" s="657"/>
      <c r="CP14" s="657"/>
      <c r="CQ14" s="658"/>
      <c r="CR14" s="659">
        <v>256276</v>
      </c>
      <c r="CS14" s="660"/>
      <c r="CT14" s="660"/>
      <c r="CU14" s="660"/>
      <c r="CV14" s="660"/>
      <c r="CW14" s="660"/>
      <c r="CX14" s="660"/>
      <c r="CY14" s="661"/>
      <c r="CZ14" s="662">
        <v>4</v>
      </c>
      <c r="DA14" s="662"/>
      <c r="DB14" s="662"/>
      <c r="DC14" s="662"/>
      <c r="DD14" s="668">
        <v>10065</v>
      </c>
      <c r="DE14" s="660"/>
      <c r="DF14" s="660"/>
      <c r="DG14" s="660"/>
      <c r="DH14" s="660"/>
      <c r="DI14" s="660"/>
      <c r="DJ14" s="660"/>
      <c r="DK14" s="660"/>
      <c r="DL14" s="660"/>
      <c r="DM14" s="660"/>
      <c r="DN14" s="660"/>
      <c r="DO14" s="660"/>
      <c r="DP14" s="661"/>
      <c r="DQ14" s="668">
        <v>244596</v>
      </c>
      <c r="DR14" s="660"/>
      <c r="DS14" s="660"/>
      <c r="DT14" s="660"/>
      <c r="DU14" s="660"/>
      <c r="DV14" s="660"/>
      <c r="DW14" s="660"/>
      <c r="DX14" s="660"/>
      <c r="DY14" s="660"/>
      <c r="DZ14" s="660"/>
      <c r="EA14" s="660"/>
      <c r="EB14" s="660"/>
      <c r="EC14" s="669"/>
    </row>
    <row r="15" spans="2:143" ht="11.25" customHeight="1" x14ac:dyDescent="0.15">
      <c r="B15" s="656" t="s">
        <v>246</v>
      </c>
      <c r="C15" s="657"/>
      <c r="D15" s="657"/>
      <c r="E15" s="657"/>
      <c r="F15" s="657"/>
      <c r="G15" s="657"/>
      <c r="H15" s="657"/>
      <c r="I15" s="657"/>
      <c r="J15" s="657"/>
      <c r="K15" s="657"/>
      <c r="L15" s="657"/>
      <c r="M15" s="657"/>
      <c r="N15" s="657"/>
      <c r="O15" s="657"/>
      <c r="P15" s="657"/>
      <c r="Q15" s="658"/>
      <c r="R15" s="659">
        <v>5004</v>
      </c>
      <c r="S15" s="660"/>
      <c r="T15" s="660"/>
      <c r="U15" s="660"/>
      <c r="V15" s="660"/>
      <c r="W15" s="660"/>
      <c r="X15" s="660"/>
      <c r="Y15" s="661"/>
      <c r="Z15" s="662">
        <v>0.1</v>
      </c>
      <c r="AA15" s="662"/>
      <c r="AB15" s="662"/>
      <c r="AC15" s="662"/>
      <c r="AD15" s="663">
        <v>5004</v>
      </c>
      <c r="AE15" s="663"/>
      <c r="AF15" s="663"/>
      <c r="AG15" s="663"/>
      <c r="AH15" s="663"/>
      <c r="AI15" s="663"/>
      <c r="AJ15" s="663"/>
      <c r="AK15" s="663"/>
      <c r="AL15" s="664">
        <v>0.1</v>
      </c>
      <c r="AM15" s="665"/>
      <c r="AN15" s="665"/>
      <c r="AO15" s="666"/>
      <c r="AP15" s="656" t="s">
        <v>247</v>
      </c>
      <c r="AQ15" s="657"/>
      <c r="AR15" s="657"/>
      <c r="AS15" s="657"/>
      <c r="AT15" s="657"/>
      <c r="AU15" s="657"/>
      <c r="AV15" s="657"/>
      <c r="AW15" s="657"/>
      <c r="AX15" s="657"/>
      <c r="AY15" s="657"/>
      <c r="AZ15" s="657"/>
      <c r="BA15" s="657"/>
      <c r="BB15" s="657"/>
      <c r="BC15" s="657"/>
      <c r="BD15" s="657"/>
      <c r="BE15" s="657"/>
      <c r="BF15" s="658"/>
      <c r="BG15" s="659">
        <v>78346</v>
      </c>
      <c r="BH15" s="660"/>
      <c r="BI15" s="660"/>
      <c r="BJ15" s="660"/>
      <c r="BK15" s="660"/>
      <c r="BL15" s="660"/>
      <c r="BM15" s="660"/>
      <c r="BN15" s="661"/>
      <c r="BO15" s="662">
        <v>9.6999999999999993</v>
      </c>
      <c r="BP15" s="662"/>
      <c r="BQ15" s="662"/>
      <c r="BR15" s="662"/>
      <c r="BS15" s="663" t="s">
        <v>122</v>
      </c>
      <c r="BT15" s="663"/>
      <c r="BU15" s="663"/>
      <c r="BV15" s="663"/>
      <c r="BW15" s="663"/>
      <c r="BX15" s="663"/>
      <c r="BY15" s="663"/>
      <c r="BZ15" s="663"/>
      <c r="CA15" s="663"/>
      <c r="CB15" s="667"/>
      <c r="CD15" s="656" t="s">
        <v>248</v>
      </c>
      <c r="CE15" s="657"/>
      <c r="CF15" s="657"/>
      <c r="CG15" s="657"/>
      <c r="CH15" s="657"/>
      <c r="CI15" s="657"/>
      <c r="CJ15" s="657"/>
      <c r="CK15" s="657"/>
      <c r="CL15" s="657"/>
      <c r="CM15" s="657"/>
      <c r="CN15" s="657"/>
      <c r="CO15" s="657"/>
      <c r="CP15" s="657"/>
      <c r="CQ15" s="658"/>
      <c r="CR15" s="659">
        <v>676044</v>
      </c>
      <c r="CS15" s="660"/>
      <c r="CT15" s="660"/>
      <c r="CU15" s="660"/>
      <c r="CV15" s="660"/>
      <c r="CW15" s="660"/>
      <c r="CX15" s="660"/>
      <c r="CY15" s="661"/>
      <c r="CZ15" s="662">
        <v>10.4</v>
      </c>
      <c r="DA15" s="662"/>
      <c r="DB15" s="662"/>
      <c r="DC15" s="662"/>
      <c r="DD15" s="668">
        <v>113499</v>
      </c>
      <c r="DE15" s="660"/>
      <c r="DF15" s="660"/>
      <c r="DG15" s="660"/>
      <c r="DH15" s="660"/>
      <c r="DI15" s="660"/>
      <c r="DJ15" s="660"/>
      <c r="DK15" s="660"/>
      <c r="DL15" s="660"/>
      <c r="DM15" s="660"/>
      <c r="DN15" s="660"/>
      <c r="DO15" s="660"/>
      <c r="DP15" s="661"/>
      <c r="DQ15" s="668">
        <v>522807</v>
      </c>
      <c r="DR15" s="660"/>
      <c r="DS15" s="660"/>
      <c r="DT15" s="660"/>
      <c r="DU15" s="660"/>
      <c r="DV15" s="660"/>
      <c r="DW15" s="660"/>
      <c r="DX15" s="660"/>
      <c r="DY15" s="660"/>
      <c r="DZ15" s="660"/>
      <c r="EA15" s="660"/>
      <c r="EB15" s="660"/>
      <c r="EC15" s="669"/>
    </row>
    <row r="16" spans="2:143" ht="11.25" customHeight="1" x14ac:dyDescent="0.15">
      <c r="B16" s="656" t="s">
        <v>249</v>
      </c>
      <c r="C16" s="657"/>
      <c r="D16" s="657"/>
      <c r="E16" s="657"/>
      <c r="F16" s="657"/>
      <c r="G16" s="657"/>
      <c r="H16" s="657"/>
      <c r="I16" s="657"/>
      <c r="J16" s="657"/>
      <c r="K16" s="657"/>
      <c r="L16" s="657"/>
      <c r="M16" s="657"/>
      <c r="N16" s="657"/>
      <c r="O16" s="657"/>
      <c r="P16" s="657"/>
      <c r="Q16" s="658"/>
      <c r="R16" s="659">
        <v>17763</v>
      </c>
      <c r="S16" s="660"/>
      <c r="T16" s="660"/>
      <c r="U16" s="660"/>
      <c r="V16" s="660"/>
      <c r="W16" s="660"/>
      <c r="X16" s="660"/>
      <c r="Y16" s="661"/>
      <c r="Z16" s="662">
        <v>0.3</v>
      </c>
      <c r="AA16" s="662"/>
      <c r="AB16" s="662"/>
      <c r="AC16" s="662"/>
      <c r="AD16" s="663">
        <v>17763</v>
      </c>
      <c r="AE16" s="663"/>
      <c r="AF16" s="663"/>
      <c r="AG16" s="663"/>
      <c r="AH16" s="663"/>
      <c r="AI16" s="663"/>
      <c r="AJ16" s="663"/>
      <c r="AK16" s="663"/>
      <c r="AL16" s="664">
        <v>0.5</v>
      </c>
      <c r="AM16" s="665"/>
      <c r="AN16" s="665"/>
      <c r="AO16" s="666"/>
      <c r="AP16" s="656" t="s">
        <v>250</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251</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15">
      <c r="B17" s="656" t="s">
        <v>252</v>
      </c>
      <c r="C17" s="657"/>
      <c r="D17" s="657"/>
      <c r="E17" s="657"/>
      <c r="F17" s="657"/>
      <c r="G17" s="657"/>
      <c r="H17" s="657"/>
      <c r="I17" s="657"/>
      <c r="J17" s="657"/>
      <c r="K17" s="657"/>
      <c r="L17" s="657"/>
      <c r="M17" s="657"/>
      <c r="N17" s="657"/>
      <c r="O17" s="657"/>
      <c r="P17" s="657"/>
      <c r="Q17" s="658"/>
      <c r="R17" s="659">
        <v>28948</v>
      </c>
      <c r="S17" s="660"/>
      <c r="T17" s="660"/>
      <c r="U17" s="660"/>
      <c r="V17" s="660"/>
      <c r="W17" s="660"/>
      <c r="X17" s="660"/>
      <c r="Y17" s="661"/>
      <c r="Z17" s="662">
        <v>0.4</v>
      </c>
      <c r="AA17" s="662"/>
      <c r="AB17" s="662"/>
      <c r="AC17" s="662"/>
      <c r="AD17" s="663">
        <v>28948</v>
      </c>
      <c r="AE17" s="663"/>
      <c r="AF17" s="663"/>
      <c r="AG17" s="663"/>
      <c r="AH17" s="663"/>
      <c r="AI17" s="663"/>
      <c r="AJ17" s="663"/>
      <c r="AK17" s="663"/>
      <c r="AL17" s="664">
        <v>0.8</v>
      </c>
      <c r="AM17" s="665"/>
      <c r="AN17" s="665"/>
      <c r="AO17" s="666"/>
      <c r="AP17" s="656" t="s">
        <v>253</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254</v>
      </c>
      <c r="CE17" s="657"/>
      <c r="CF17" s="657"/>
      <c r="CG17" s="657"/>
      <c r="CH17" s="657"/>
      <c r="CI17" s="657"/>
      <c r="CJ17" s="657"/>
      <c r="CK17" s="657"/>
      <c r="CL17" s="657"/>
      <c r="CM17" s="657"/>
      <c r="CN17" s="657"/>
      <c r="CO17" s="657"/>
      <c r="CP17" s="657"/>
      <c r="CQ17" s="658"/>
      <c r="CR17" s="659">
        <v>534031</v>
      </c>
      <c r="CS17" s="660"/>
      <c r="CT17" s="660"/>
      <c r="CU17" s="660"/>
      <c r="CV17" s="660"/>
      <c r="CW17" s="660"/>
      <c r="CX17" s="660"/>
      <c r="CY17" s="661"/>
      <c r="CZ17" s="662">
        <v>8.1999999999999993</v>
      </c>
      <c r="DA17" s="662"/>
      <c r="DB17" s="662"/>
      <c r="DC17" s="662"/>
      <c r="DD17" s="668" t="s">
        <v>122</v>
      </c>
      <c r="DE17" s="660"/>
      <c r="DF17" s="660"/>
      <c r="DG17" s="660"/>
      <c r="DH17" s="660"/>
      <c r="DI17" s="660"/>
      <c r="DJ17" s="660"/>
      <c r="DK17" s="660"/>
      <c r="DL17" s="660"/>
      <c r="DM17" s="660"/>
      <c r="DN17" s="660"/>
      <c r="DO17" s="660"/>
      <c r="DP17" s="661"/>
      <c r="DQ17" s="668">
        <v>493110</v>
      </c>
      <c r="DR17" s="660"/>
      <c r="DS17" s="660"/>
      <c r="DT17" s="660"/>
      <c r="DU17" s="660"/>
      <c r="DV17" s="660"/>
      <c r="DW17" s="660"/>
      <c r="DX17" s="660"/>
      <c r="DY17" s="660"/>
      <c r="DZ17" s="660"/>
      <c r="EA17" s="660"/>
      <c r="EB17" s="660"/>
      <c r="EC17" s="669"/>
    </row>
    <row r="18" spans="2:133" ht="11.25" customHeight="1" x14ac:dyDescent="0.15">
      <c r="B18" s="656" t="s">
        <v>255</v>
      </c>
      <c r="C18" s="657"/>
      <c r="D18" s="657"/>
      <c r="E18" s="657"/>
      <c r="F18" s="657"/>
      <c r="G18" s="657"/>
      <c r="H18" s="657"/>
      <c r="I18" s="657"/>
      <c r="J18" s="657"/>
      <c r="K18" s="657"/>
      <c r="L18" s="657"/>
      <c r="M18" s="657"/>
      <c r="N18" s="657"/>
      <c r="O18" s="657"/>
      <c r="P18" s="657"/>
      <c r="Q18" s="658"/>
      <c r="R18" s="659">
        <v>2314</v>
      </c>
      <c r="S18" s="660"/>
      <c r="T18" s="660"/>
      <c r="U18" s="660"/>
      <c r="V18" s="660"/>
      <c r="W18" s="660"/>
      <c r="X18" s="660"/>
      <c r="Y18" s="661"/>
      <c r="Z18" s="662">
        <v>0</v>
      </c>
      <c r="AA18" s="662"/>
      <c r="AB18" s="662"/>
      <c r="AC18" s="662"/>
      <c r="AD18" s="663">
        <v>2314</v>
      </c>
      <c r="AE18" s="663"/>
      <c r="AF18" s="663"/>
      <c r="AG18" s="663"/>
      <c r="AH18" s="663"/>
      <c r="AI18" s="663"/>
      <c r="AJ18" s="663"/>
      <c r="AK18" s="663"/>
      <c r="AL18" s="664">
        <v>0.1</v>
      </c>
      <c r="AM18" s="665"/>
      <c r="AN18" s="665"/>
      <c r="AO18" s="666"/>
      <c r="AP18" s="656" t="s">
        <v>256</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257</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258</v>
      </c>
      <c r="C19" s="657"/>
      <c r="D19" s="657"/>
      <c r="E19" s="657"/>
      <c r="F19" s="657"/>
      <c r="G19" s="657"/>
      <c r="H19" s="657"/>
      <c r="I19" s="657"/>
      <c r="J19" s="657"/>
      <c r="K19" s="657"/>
      <c r="L19" s="657"/>
      <c r="M19" s="657"/>
      <c r="N19" s="657"/>
      <c r="O19" s="657"/>
      <c r="P19" s="657"/>
      <c r="Q19" s="658"/>
      <c r="R19" s="659">
        <v>26634</v>
      </c>
      <c r="S19" s="660"/>
      <c r="T19" s="660"/>
      <c r="U19" s="660"/>
      <c r="V19" s="660"/>
      <c r="W19" s="660"/>
      <c r="X19" s="660"/>
      <c r="Y19" s="661"/>
      <c r="Z19" s="662">
        <v>0.4</v>
      </c>
      <c r="AA19" s="662"/>
      <c r="AB19" s="662"/>
      <c r="AC19" s="662"/>
      <c r="AD19" s="663">
        <v>26634</v>
      </c>
      <c r="AE19" s="663"/>
      <c r="AF19" s="663"/>
      <c r="AG19" s="663"/>
      <c r="AH19" s="663"/>
      <c r="AI19" s="663"/>
      <c r="AJ19" s="663"/>
      <c r="AK19" s="663"/>
      <c r="AL19" s="664">
        <v>0.7</v>
      </c>
      <c r="AM19" s="665"/>
      <c r="AN19" s="665"/>
      <c r="AO19" s="666"/>
      <c r="AP19" s="656" t="s">
        <v>259</v>
      </c>
      <c r="AQ19" s="657"/>
      <c r="AR19" s="657"/>
      <c r="AS19" s="657"/>
      <c r="AT19" s="657"/>
      <c r="AU19" s="657"/>
      <c r="AV19" s="657"/>
      <c r="AW19" s="657"/>
      <c r="AX19" s="657"/>
      <c r="AY19" s="657"/>
      <c r="AZ19" s="657"/>
      <c r="BA19" s="657"/>
      <c r="BB19" s="657"/>
      <c r="BC19" s="657"/>
      <c r="BD19" s="657"/>
      <c r="BE19" s="657"/>
      <c r="BF19" s="658"/>
      <c r="BG19" s="659">
        <v>207</v>
      </c>
      <c r="BH19" s="660"/>
      <c r="BI19" s="660"/>
      <c r="BJ19" s="660"/>
      <c r="BK19" s="660"/>
      <c r="BL19" s="660"/>
      <c r="BM19" s="660"/>
      <c r="BN19" s="661"/>
      <c r="BO19" s="662">
        <v>0</v>
      </c>
      <c r="BP19" s="662"/>
      <c r="BQ19" s="662"/>
      <c r="BR19" s="662"/>
      <c r="BS19" s="663" t="s">
        <v>122</v>
      </c>
      <c r="BT19" s="663"/>
      <c r="BU19" s="663"/>
      <c r="BV19" s="663"/>
      <c r="BW19" s="663"/>
      <c r="BX19" s="663"/>
      <c r="BY19" s="663"/>
      <c r="BZ19" s="663"/>
      <c r="CA19" s="663"/>
      <c r="CB19" s="667"/>
      <c r="CD19" s="656" t="s">
        <v>260</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261</v>
      </c>
      <c r="C20" s="673"/>
      <c r="D20" s="673"/>
      <c r="E20" s="673"/>
      <c r="F20" s="673"/>
      <c r="G20" s="673"/>
      <c r="H20" s="673"/>
      <c r="I20" s="673"/>
      <c r="J20" s="673"/>
      <c r="K20" s="673"/>
      <c r="L20" s="673"/>
      <c r="M20" s="673"/>
      <c r="N20" s="673"/>
      <c r="O20" s="673"/>
      <c r="P20" s="673"/>
      <c r="Q20" s="674"/>
      <c r="R20" s="659" t="s">
        <v>122</v>
      </c>
      <c r="S20" s="660"/>
      <c r="T20" s="660"/>
      <c r="U20" s="660"/>
      <c r="V20" s="660"/>
      <c r="W20" s="660"/>
      <c r="X20" s="660"/>
      <c r="Y20" s="661"/>
      <c r="Z20" s="662" t="s">
        <v>122</v>
      </c>
      <c r="AA20" s="662"/>
      <c r="AB20" s="662"/>
      <c r="AC20" s="662"/>
      <c r="AD20" s="663" t="s">
        <v>122</v>
      </c>
      <c r="AE20" s="663"/>
      <c r="AF20" s="663"/>
      <c r="AG20" s="663"/>
      <c r="AH20" s="663"/>
      <c r="AI20" s="663"/>
      <c r="AJ20" s="663"/>
      <c r="AK20" s="663"/>
      <c r="AL20" s="664" t="s">
        <v>122</v>
      </c>
      <c r="AM20" s="665"/>
      <c r="AN20" s="665"/>
      <c r="AO20" s="666"/>
      <c r="AP20" s="656" t="s">
        <v>262</v>
      </c>
      <c r="AQ20" s="657"/>
      <c r="AR20" s="657"/>
      <c r="AS20" s="657"/>
      <c r="AT20" s="657"/>
      <c r="AU20" s="657"/>
      <c r="AV20" s="657"/>
      <c r="AW20" s="657"/>
      <c r="AX20" s="657"/>
      <c r="AY20" s="657"/>
      <c r="AZ20" s="657"/>
      <c r="BA20" s="657"/>
      <c r="BB20" s="657"/>
      <c r="BC20" s="657"/>
      <c r="BD20" s="657"/>
      <c r="BE20" s="657"/>
      <c r="BF20" s="658"/>
      <c r="BG20" s="659">
        <v>207</v>
      </c>
      <c r="BH20" s="660"/>
      <c r="BI20" s="660"/>
      <c r="BJ20" s="660"/>
      <c r="BK20" s="660"/>
      <c r="BL20" s="660"/>
      <c r="BM20" s="660"/>
      <c r="BN20" s="661"/>
      <c r="BO20" s="662">
        <v>0</v>
      </c>
      <c r="BP20" s="662"/>
      <c r="BQ20" s="662"/>
      <c r="BR20" s="662"/>
      <c r="BS20" s="663" t="s">
        <v>122</v>
      </c>
      <c r="BT20" s="663"/>
      <c r="BU20" s="663"/>
      <c r="BV20" s="663"/>
      <c r="BW20" s="663"/>
      <c r="BX20" s="663"/>
      <c r="BY20" s="663"/>
      <c r="BZ20" s="663"/>
      <c r="CA20" s="663"/>
      <c r="CB20" s="667"/>
      <c r="CD20" s="656" t="s">
        <v>263</v>
      </c>
      <c r="CE20" s="657"/>
      <c r="CF20" s="657"/>
      <c r="CG20" s="657"/>
      <c r="CH20" s="657"/>
      <c r="CI20" s="657"/>
      <c r="CJ20" s="657"/>
      <c r="CK20" s="657"/>
      <c r="CL20" s="657"/>
      <c r="CM20" s="657"/>
      <c r="CN20" s="657"/>
      <c r="CO20" s="657"/>
      <c r="CP20" s="657"/>
      <c r="CQ20" s="658"/>
      <c r="CR20" s="659">
        <v>6481920</v>
      </c>
      <c r="CS20" s="660"/>
      <c r="CT20" s="660"/>
      <c r="CU20" s="660"/>
      <c r="CV20" s="660"/>
      <c r="CW20" s="660"/>
      <c r="CX20" s="660"/>
      <c r="CY20" s="661"/>
      <c r="CZ20" s="662">
        <v>100</v>
      </c>
      <c r="DA20" s="662"/>
      <c r="DB20" s="662"/>
      <c r="DC20" s="662"/>
      <c r="DD20" s="668">
        <v>825476</v>
      </c>
      <c r="DE20" s="660"/>
      <c r="DF20" s="660"/>
      <c r="DG20" s="660"/>
      <c r="DH20" s="660"/>
      <c r="DI20" s="660"/>
      <c r="DJ20" s="660"/>
      <c r="DK20" s="660"/>
      <c r="DL20" s="660"/>
      <c r="DM20" s="660"/>
      <c r="DN20" s="660"/>
      <c r="DO20" s="660"/>
      <c r="DP20" s="661"/>
      <c r="DQ20" s="668">
        <v>3983501</v>
      </c>
      <c r="DR20" s="660"/>
      <c r="DS20" s="660"/>
      <c r="DT20" s="660"/>
      <c r="DU20" s="660"/>
      <c r="DV20" s="660"/>
      <c r="DW20" s="660"/>
      <c r="DX20" s="660"/>
      <c r="DY20" s="660"/>
      <c r="DZ20" s="660"/>
      <c r="EA20" s="660"/>
      <c r="EB20" s="660"/>
      <c r="EC20" s="669"/>
    </row>
    <row r="21" spans="2:133" ht="11.25" customHeight="1" x14ac:dyDescent="0.15">
      <c r="B21" s="656" t="s">
        <v>264</v>
      </c>
      <c r="C21" s="657"/>
      <c r="D21" s="657"/>
      <c r="E21" s="657"/>
      <c r="F21" s="657"/>
      <c r="G21" s="657"/>
      <c r="H21" s="657"/>
      <c r="I21" s="657"/>
      <c r="J21" s="657"/>
      <c r="K21" s="657"/>
      <c r="L21" s="657"/>
      <c r="M21" s="657"/>
      <c r="N21" s="657"/>
      <c r="O21" s="657"/>
      <c r="P21" s="657"/>
      <c r="Q21" s="658"/>
      <c r="R21" s="659">
        <v>2765891</v>
      </c>
      <c r="S21" s="660"/>
      <c r="T21" s="660"/>
      <c r="U21" s="660"/>
      <c r="V21" s="660"/>
      <c r="W21" s="660"/>
      <c r="X21" s="660"/>
      <c r="Y21" s="661"/>
      <c r="Z21" s="662">
        <v>40.700000000000003</v>
      </c>
      <c r="AA21" s="662"/>
      <c r="AB21" s="662"/>
      <c r="AC21" s="662"/>
      <c r="AD21" s="663">
        <v>2574359</v>
      </c>
      <c r="AE21" s="663"/>
      <c r="AF21" s="663"/>
      <c r="AG21" s="663"/>
      <c r="AH21" s="663"/>
      <c r="AI21" s="663"/>
      <c r="AJ21" s="663"/>
      <c r="AK21" s="663"/>
      <c r="AL21" s="664">
        <v>69.3</v>
      </c>
      <c r="AM21" s="665"/>
      <c r="AN21" s="665"/>
      <c r="AO21" s="666"/>
      <c r="AP21" s="656" t="s">
        <v>265</v>
      </c>
      <c r="AQ21" s="675"/>
      <c r="AR21" s="675"/>
      <c r="AS21" s="675"/>
      <c r="AT21" s="675"/>
      <c r="AU21" s="675"/>
      <c r="AV21" s="675"/>
      <c r="AW21" s="675"/>
      <c r="AX21" s="675"/>
      <c r="AY21" s="675"/>
      <c r="AZ21" s="675"/>
      <c r="BA21" s="675"/>
      <c r="BB21" s="675"/>
      <c r="BC21" s="675"/>
      <c r="BD21" s="675"/>
      <c r="BE21" s="675"/>
      <c r="BF21" s="676"/>
      <c r="BG21" s="659">
        <v>207</v>
      </c>
      <c r="BH21" s="660"/>
      <c r="BI21" s="660"/>
      <c r="BJ21" s="660"/>
      <c r="BK21" s="660"/>
      <c r="BL21" s="660"/>
      <c r="BM21" s="660"/>
      <c r="BN21" s="661"/>
      <c r="BO21" s="662">
        <v>0</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266</v>
      </c>
      <c r="C22" s="657"/>
      <c r="D22" s="657"/>
      <c r="E22" s="657"/>
      <c r="F22" s="657"/>
      <c r="G22" s="657"/>
      <c r="H22" s="657"/>
      <c r="I22" s="657"/>
      <c r="J22" s="657"/>
      <c r="K22" s="657"/>
      <c r="L22" s="657"/>
      <c r="M22" s="657"/>
      <c r="N22" s="657"/>
      <c r="O22" s="657"/>
      <c r="P22" s="657"/>
      <c r="Q22" s="658"/>
      <c r="R22" s="659">
        <v>2574359</v>
      </c>
      <c r="S22" s="660"/>
      <c r="T22" s="660"/>
      <c r="U22" s="660"/>
      <c r="V22" s="660"/>
      <c r="W22" s="660"/>
      <c r="X22" s="660"/>
      <c r="Y22" s="661"/>
      <c r="Z22" s="662">
        <v>37.9</v>
      </c>
      <c r="AA22" s="662"/>
      <c r="AB22" s="662"/>
      <c r="AC22" s="662"/>
      <c r="AD22" s="663">
        <v>2574359</v>
      </c>
      <c r="AE22" s="663"/>
      <c r="AF22" s="663"/>
      <c r="AG22" s="663"/>
      <c r="AH22" s="663"/>
      <c r="AI22" s="663"/>
      <c r="AJ22" s="663"/>
      <c r="AK22" s="663"/>
      <c r="AL22" s="664">
        <v>69.3</v>
      </c>
      <c r="AM22" s="665"/>
      <c r="AN22" s="665"/>
      <c r="AO22" s="666"/>
      <c r="AP22" s="656" t="s">
        <v>267</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268</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269</v>
      </c>
      <c r="C23" s="657"/>
      <c r="D23" s="657"/>
      <c r="E23" s="657"/>
      <c r="F23" s="657"/>
      <c r="G23" s="657"/>
      <c r="H23" s="657"/>
      <c r="I23" s="657"/>
      <c r="J23" s="657"/>
      <c r="K23" s="657"/>
      <c r="L23" s="657"/>
      <c r="M23" s="657"/>
      <c r="N23" s="657"/>
      <c r="O23" s="657"/>
      <c r="P23" s="657"/>
      <c r="Q23" s="658"/>
      <c r="R23" s="659">
        <v>191532</v>
      </c>
      <c r="S23" s="660"/>
      <c r="T23" s="660"/>
      <c r="U23" s="660"/>
      <c r="V23" s="660"/>
      <c r="W23" s="660"/>
      <c r="X23" s="660"/>
      <c r="Y23" s="661"/>
      <c r="Z23" s="662">
        <v>2.8</v>
      </c>
      <c r="AA23" s="662"/>
      <c r="AB23" s="662"/>
      <c r="AC23" s="662"/>
      <c r="AD23" s="663" t="s">
        <v>122</v>
      </c>
      <c r="AE23" s="663"/>
      <c r="AF23" s="663"/>
      <c r="AG23" s="663"/>
      <c r="AH23" s="663"/>
      <c r="AI23" s="663"/>
      <c r="AJ23" s="663"/>
      <c r="AK23" s="663"/>
      <c r="AL23" s="664" t="s">
        <v>122</v>
      </c>
      <c r="AM23" s="665"/>
      <c r="AN23" s="665"/>
      <c r="AO23" s="666"/>
      <c r="AP23" s="656" t="s">
        <v>270</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210</v>
      </c>
      <c r="CE23" s="642"/>
      <c r="CF23" s="642"/>
      <c r="CG23" s="642"/>
      <c r="CH23" s="642"/>
      <c r="CI23" s="642"/>
      <c r="CJ23" s="642"/>
      <c r="CK23" s="642"/>
      <c r="CL23" s="642"/>
      <c r="CM23" s="642"/>
      <c r="CN23" s="642"/>
      <c r="CO23" s="642"/>
      <c r="CP23" s="642"/>
      <c r="CQ23" s="643"/>
      <c r="CR23" s="641" t="s">
        <v>271</v>
      </c>
      <c r="CS23" s="642"/>
      <c r="CT23" s="642"/>
      <c r="CU23" s="642"/>
      <c r="CV23" s="642"/>
      <c r="CW23" s="642"/>
      <c r="CX23" s="642"/>
      <c r="CY23" s="643"/>
      <c r="CZ23" s="641" t="s">
        <v>272</v>
      </c>
      <c r="DA23" s="642"/>
      <c r="DB23" s="642"/>
      <c r="DC23" s="643"/>
      <c r="DD23" s="641" t="s">
        <v>273</v>
      </c>
      <c r="DE23" s="642"/>
      <c r="DF23" s="642"/>
      <c r="DG23" s="642"/>
      <c r="DH23" s="642"/>
      <c r="DI23" s="642"/>
      <c r="DJ23" s="642"/>
      <c r="DK23" s="643"/>
      <c r="DL23" s="686" t="s">
        <v>274</v>
      </c>
      <c r="DM23" s="687"/>
      <c r="DN23" s="687"/>
      <c r="DO23" s="687"/>
      <c r="DP23" s="687"/>
      <c r="DQ23" s="687"/>
      <c r="DR23" s="687"/>
      <c r="DS23" s="687"/>
      <c r="DT23" s="687"/>
      <c r="DU23" s="687"/>
      <c r="DV23" s="688"/>
      <c r="DW23" s="641" t="s">
        <v>275</v>
      </c>
      <c r="DX23" s="642"/>
      <c r="DY23" s="642"/>
      <c r="DZ23" s="642"/>
      <c r="EA23" s="642"/>
      <c r="EB23" s="642"/>
      <c r="EC23" s="643"/>
    </row>
    <row r="24" spans="2:133" ht="11.25" customHeight="1" x14ac:dyDescent="0.15">
      <c r="B24" s="656" t="s">
        <v>276</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277</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278</v>
      </c>
      <c r="CE24" s="646"/>
      <c r="CF24" s="646"/>
      <c r="CG24" s="646"/>
      <c r="CH24" s="646"/>
      <c r="CI24" s="646"/>
      <c r="CJ24" s="646"/>
      <c r="CK24" s="646"/>
      <c r="CL24" s="646"/>
      <c r="CM24" s="646"/>
      <c r="CN24" s="646"/>
      <c r="CO24" s="646"/>
      <c r="CP24" s="646"/>
      <c r="CQ24" s="647"/>
      <c r="CR24" s="648">
        <v>2491190</v>
      </c>
      <c r="CS24" s="649"/>
      <c r="CT24" s="649"/>
      <c r="CU24" s="649"/>
      <c r="CV24" s="649"/>
      <c r="CW24" s="649"/>
      <c r="CX24" s="649"/>
      <c r="CY24" s="650"/>
      <c r="CZ24" s="653">
        <v>38.4</v>
      </c>
      <c r="DA24" s="654"/>
      <c r="DB24" s="654"/>
      <c r="DC24" s="670"/>
      <c r="DD24" s="689">
        <v>1722418</v>
      </c>
      <c r="DE24" s="649"/>
      <c r="DF24" s="649"/>
      <c r="DG24" s="649"/>
      <c r="DH24" s="649"/>
      <c r="DI24" s="649"/>
      <c r="DJ24" s="649"/>
      <c r="DK24" s="650"/>
      <c r="DL24" s="689">
        <v>1712853</v>
      </c>
      <c r="DM24" s="649"/>
      <c r="DN24" s="649"/>
      <c r="DO24" s="649"/>
      <c r="DP24" s="649"/>
      <c r="DQ24" s="649"/>
      <c r="DR24" s="649"/>
      <c r="DS24" s="649"/>
      <c r="DT24" s="649"/>
      <c r="DU24" s="649"/>
      <c r="DV24" s="650"/>
      <c r="DW24" s="653">
        <v>46</v>
      </c>
      <c r="DX24" s="654"/>
      <c r="DY24" s="654"/>
      <c r="DZ24" s="654"/>
      <c r="EA24" s="654"/>
      <c r="EB24" s="654"/>
      <c r="EC24" s="655"/>
    </row>
    <row r="25" spans="2:133" ht="11.25" customHeight="1" x14ac:dyDescent="0.15">
      <c r="B25" s="656" t="s">
        <v>279</v>
      </c>
      <c r="C25" s="657"/>
      <c r="D25" s="657"/>
      <c r="E25" s="657"/>
      <c r="F25" s="657"/>
      <c r="G25" s="657"/>
      <c r="H25" s="657"/>
      <c r="I25" s="657"/>
      <c r="J25" s="657"/>
      <c r="K25" s="657"/>
      <c r="L25" s="657"/>
      <c r="M25" s="657"/>
      <c r="N25" s="657"/>
      <c r="O25" s="657"/>
      <c r="P25" s="657"/>
      <c r="Q25" s="658"/>
      <c r="R25" s="659">
        <v>3898403</v>
      </c>
      <c r="S25" s="660"/>
      <c r="T25" s="660"/>
      <c r="U25" s="660"/>
      <c r="V25" s="660"/>
      <c r="W25" s="660"/>
      <c r="X25" s="660"/>
      <c r="Y25" s="661"/>
      <c r="Z25" s="662">
        <v>57.4</v>
      </c>
      <c r="AA25" s="662"/>
      <c r="AB25" s="662"/>
      <c r="AC25" s="662"/>
      <c r="AD25" s="663">
        <v>3706871</v>
      </c>
      <c r="AE25" s="663"/>
      <c r="AF25" s="663"/>
      <c r="AG25" s="663"/>
      <c r="AH25" s="663"/>
      <c r="AI25" s="663"/>
      <c r="AJ25" s="663"/>
      <c r="AK25" s="663"/>
      <c r="AL25" s="664">
        <v>99.8</v>
      </c>
      <c r="AM25" s="665"/>
      <c r="AN25" s="665"/>
      <c r="AO25" s="666"/>
      <c r="AP25" s="656" t="s">
        <v>280</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281</v>
      </c>
      <c r="CE25" s="657"/>
      <c r="CF25" s="657"/>
      <c r="CG25" s="657"/>
      <c r="CH25" s="657"/>
      <c r="CI25" s="657"/>
      <c r="CJ25" s="657"/>
      <c r="CK25" s="657"/>
      <c r="CL25" s="657"/>
      <c r="CM25" s="657"/>
      <c r="CN25" s="657"/>
      <c r="CO25" s="657"/>
      <c r="CP25" s="657"/>
      <c r="CQ25" s="658"/>
      <c r="CR25" s="659">
        <v>1038672</v>
      </c>
      <c r="CS25" s="692"/>
      <c r="CT25" s="692"/>
      <c r="CU25" s="692"/>
      <c r="CV25" s="692"/>
      <c r="CW25" s="692"/>
      <c r="CX25" s="692"/>
      <c r="CY25" s="693"/>
      <c r="CZ25" s="664">
        <v>16</v>
      </c>
      <c r="DA25" s="690"/>
      <c r="DB25" s="690"/>
      <c r="DC25" s="694"/>
      <c r="DD25" s="668">
        <v>981674</v>
      </c>
      <c r="DE25" s="692"/>
      <c r="DF25" s="692"/>
      <c r="DG25" s="692"/>
      <c r="DH25" s="692"/>
      <c r="DI25" s="692"/>
      <c r="DJ25" s="692"/>
      <c r="DK25" s="693"/>
      <c r="DL25" s="668">
        <v>973634</v>
      </c>
      <c r="DM25" s="692"/>
      <c r="DN25" s="692"/>
      <c r="DO25" s="692"/>
      <c r="DP25" s="692"/>
      <c r="DQ25" s="692"/>
      <c r="DR25" s="692"/>
      <c r="DS25" s="692"/>
      <c r="DT25" s="692"/>
      <c r="DU25" s="692"/>
      <c r="DV25" s="693"/>
      <c r="DW25" s="664">
        <v>26.2</v>
      </c>
      <c r="DX25" s="690"/>
      <c r="DY25" s="690"/>
      <c r="DZ25" s="690"/>
      <c r="EA25" s="690"/>
      <c r="EB25" s="690"/>
      <c r="EC25" s="691"/>
    </row>
    <row r="26" spans="2:133" ht="11.25" customHeight="1" x14ac:dyDescent="0.15">
      <c r="B26" s="656" t="s">
        <v>282</v>
      </c>
      <c r="C26" s="657"/>
      <c r="D26" s="657"/>
      <c r="E26" s="657"/>
      <c r="F26" s="657"/>
      <c r="G26" s="657"/>
      <c r="H26" s="657"/>
      <c r="I26" s="657"/>
      <c r="J26" s="657"/>
      <c r="K26" s="657"/>
      <c r="L26" s="657"/>
      <c r="M26" s="657"/>
      <c r="N26" s="657"/>
      <c r="O26" s="657"/>
      <c r="P26" s="657"/>
      <c r="Q26" s="658"/>
      <c r="R26" s="659" t="s">
        <v>122</v>
      </c>
      <c r="S26" s="660"/>
      <c r="T26" s="660"/>
      <c r="U26" s="660"/>
      <c r="V26" s="660"/>
      <c r="W26" s="660"/>
      <c r="X26" s="660"/>
      <c r="Y26" s="661"/>
      <c r="Z26" s="662" t="s">
        <v>122</v>
      </c>
      <c r="AA26" s="662"/>
      <c r="AB26" s="662"/>
      <c r="AC26" s="662"/>
      <c r="AD26" s="663" t="s">
        <v>122</v>
      </c>
      <c r="AE26" s="663"/>
      <c r="AF26" s="663"/>
      <c r="AG26" s="663"/>
      <c r="AH26" s="663"/>
      <c r="AI26" s="663"/>
      <c r="AJ26" s="663"/>
      <c r="AK26" s="663"/>
      <c r="AL26" s="664" t="s">
        <v>122</v>
      </c>
      <c r="AM26" s="665"/>
      <c r="AN26" s="665"/>
      <c r="AO26" s="666"/>
      <c r="AP26" s="656" t="s">
        <v>283</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284</v>
      </c>
      <c r="CE26" s="657"/>
      <c r="CF26" s="657"/>
      <c r="CG26" s="657"/>
      <c r="CH26" s="657"/>
      <c r="CI26" s="657"/>
      <c r="CJ26" s="657"/>
      <c r="CK26" s="657"/>
      <c r="CL26" s="657"/>
      <c r="CM26" s="657"/>
      <c r="CN26" s="657"/>
      <c r="CO26" s="657"/>
      <c r="CP26" s="657"/>
      <c r="CQ26" s="658"/>
      <c r="CR26" s="659">
        <v>700652</v>
      </c>
      <c r="CS26" s="660"/>
      <c r="CT26" s="660"/>
      <c r="CU26" s="660"/>
      <c r="CV26" s="660"/>
      <c r="CW26" s="660"/>
      <c r="CX26" s="660"/>
      <c r="CY26" s="661"/>
      <c r="CZ26" s="664">
        <v>10.8</v>
      </c>
      <c r="DA26" s="690"/>
      <c r="DB26" s="690"/>
      <c r="DC26" s="694"/>
      <c r="DD26" s="668">
        <v>656520</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0"/>
      <c r="DY26" s="690"/>
      <c r="DZ26" s="690"/>
      <c r="EA26" s="690"/>
      <c r="EB26" s="690"/>
      <c r="EC26" s="691"/>
    </row>
    <row r="27" spans="2:133" ht="11.25" customHeight="1" x14ac:dyDescent="0.15">
      <c r="B27" s="656" t="s">
        <v>285</v>
      </c>
      <c r="C27" s="657"/>
      <c r="D27" s="657"/>
      <c r="E27" s="657"/>
      <c r="F27" s="657"/>
      <c r="G27" s="657"/>
      <c r="H27" s="657"/>
      <c r="I27" s="657"/>
      <c r="J27" s="657"/>
      <c r="K27" s="657"/>
      <c r="L27" s="657"/>
      <c r="M27" s="657"/>
      <c r="N27" s="657"/>
      <c r="O27" s="657"/>
      <c r="P27" s="657"/>
      <c r="Q27" s="658"/>
      <c r="R27" s="659">
        <v>37754</v>
      </c>
      <c r="S27" s="660"/>
      <c r="T27" s="660"/>
      <c r="U27" s="660"/>
      <c r="V27" s="660"/>
      <c r="W27" s="660"/>
      <c r="X27" s="660"/>
      <c r="Y27" s="661"/>
      <c r="Z27" s="662">
        <v>0.6</v>
      </c>
      <c r="AA27" s="662"/>
      <c r="AB27" s="662"/>
      <c r="AC27" s="662"/>
      <c r="AD27" s="663" t="s">
        <v>122</v>
      </c>
      <c r="AE27" s="663"/>
      <c r="AF27" s="663"/>
      <c r="AG27" s="663"/>
      <c r="AH27" s="663"/>
      <c r="AI27" s="663"/>
      <c r="AJ27" s="663"/>
      <c r="AK27" s="663"/>
      <c r="AL27" s="664" t="s">
        <v>122</v>
      </c>
      <c r="AM27" s="665"/>
      <c r="AN27" s="665"/>
      <c r="AO27" s="666"/>
      <c r="AP27" s="656" t="s">
        <v>286</v>
      </c>
      <c r="AQ27" s="657"/>
      <c r="AR27" s="657"/>
      <c r="AS27" s="657"/>
      <c r="AT27" s="657"/>
      <c r="AU27" s="657"/>
      <c r="AV27" s="657"/>
      <c r="AW27" s="657"/>
      <c r="AX27" s="657"/>
      <c r="AY27" s="657"/>
      <c r="AZ27" s="657"/>
      <c r="BA27" s="657"/>
      <c r="BB27" s="657"/>
      <c r="BC27" s="657"/>
      <c r="BD27" s="657"/>
      <c r="BE27" s="657"/>
      <c r="BF27" s="658"/>
      <c r="BG27" s="659">
        <v>810075</v>
      </c>
      <c r="BH27" s="660"/>
      <c r="BI27" s="660"/>
      <c r="BJ27" s="660"/>
      <c r="BK27" s="660"/>
      <c r="BL27" s="660"/>
      <c r="BM27" s="660"/>
      <c r="BN27" s="661"/>
      <c r="BO27" s="662">
        <v>100</v>
      </c>
      <c r="BP27" s="662"/>
      <c r="BQ27" s="662"/>
      <c r="BR27" s="662"/>
      <c r="BS27" s="663">
        <v>11509</v>
      </c>
      <c r="BT27" s="663"/>
      <c r="BU27" s="663"/>
      <c r="BV27" s="663"/>
      <c r="BW27" s="663"/>
      <c r="BX27" s="663"/>
      <c r="BY27" s="663"/>
      <c r="BZ27" s="663"/>
      <c r="CA27" s="663"/>
      <c r="CB27" s="667"/>
      <c r="CD27" s="656" t="s">
        <v>287</v>
      </c>
      <c r="CE27" s="657"/>
      <c r="CF27" s="657"/>
      <c r="CG27" s="657"/>
      <c r="CH27" s="657"/>
      <c r="CI27" s="657"/>
      <c r="CJ27" s="657"/>
      <c r="CK27" s="657"/>
      <c r="CL27" s="657"/>
      <c r="CM27" s="657"/>
      <c r="CN27" s="657"/>
      <c r="CO27" s="657"/>
      <c r="CP27" s="657"/>
      <c r="CQ27" s="658"/>
      <c r="CR27" s="659">
        <v>918487</v>
      </c>
      <c r="CS27" s="692"/>
      <c r="CT27" s="692"/>
      <c r="CU27" s="692"/>
      <c r="CV27" s="692"/>
      <c r="CW27" s="692"/>
      <c r="CX27" s="692"/>
      <c r="CY27" s="693"/>
      <c r="CZ27" s="664">
        <v>14.2</v>
      </c>
      <c r="DA27" s="690"/>
      <c r="DB27" s="690"/>
      <c r="DC27" s="694"/>
      <c r="DD27" s="668">
        <v>247634</v>
      </c>
      <c r="DE27" s="692"/>
      <c r="DF27" s="692"/>
      <c r="DG27" s="692"/>
      <c r="DH27" s="692"/>
      <c r="DI27" s="692"/>
      <c r="DJ27" s="692"/>
      <c r="DK27" s="693"/>
      <c r="DL27" s="668">
        <v>246109</v>
      </c>
      <c r="DM27" s="692"/>
      <c r="DN27" s="692"/>
      <c r="DO27" s="692"/>
      <c r="DP27" s="692"/>
      <c r="DQ27" s="692"/>
      <c r="DR27" s="692"/>
      <c r="DS27" s="692"/>
      <c r="DT27" s="692"/>
      <c r="DU27" s="692"/>
      <c r="DV27" s="693"/>
      <c r="DW27" s="664">
        <v>6.6</v>
      </c>
      <c r="DX27" s="690"/>
      <c r="DY27" s="690"/>
      <c r="DZ27" s="690"/>
      <c r="EA27" s="690"/>
      <c r="EB27" s="690"/>
      <c r="EC27" s="691"/>
    </row>
    <row r="28" spans="2:133" ht="11.25" customHeight="1" x14ac:dyDescent="0.15">
      <c r="B28" s="656" t="s">
        <v>288</v>
      </c>
      <c r="C28" s="657"/>
      <c r="D28" s="657"/>
      <c r="E28" s="657"/>
      <c r="F28" s="657"/>
      <c r="G28" s="657"/>
      <c r="H28" s="657"/>
      <c r="I28" s="657"/>
      <c r="J28" s="657"/>
      <c r="K28" s="657"/>
      <c r="L28" s="657"/>
      <c r="M28" s="657"/>
      <c r="N28" s="657"/>
      <c r="O28" s="657"/>
      <c r="P28" s="657"/>
      <c r="Q28" s="658"/>
      <c r="R28" s="659">
        <v>91375</v>
      </c>
      <c r="S28" s="660"/>
      <c r="T28" s="660"/>
      <c r="U28" s="660"/>
      <c r="V28" s="660"/>
      <c r="W28" s="660"/>
      <c r="X28" s="660"/>
      <c r="Y28" s="661"/>
      <c r="Z28" s="662">
        <v>1.3</v>
      </c>
      <c r="AA28" s="662"/>
      <c r="AB28" s="662"/>
      <c r="AC28" s="662"/>
      <c r="AD28" s="663" t="s">
        <v>122</v>
      </c>
      <c r="AE28" s="663"/>
      <c r="AF28" s="663"/>
      <c r="AG28" s="663"/>
      <c r="AH28" s="663"/>
      <c r="AI28" s="663"/>
      <c r="AJ28" s="663"/>
      <c r="AK28" s="663"/>
      <c r="AL28" s="664" t="s">
        <v>122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289</v>
      </c>
      <c r="CE28" s="657"/>
      <c r="CF28" s="657"/>
      <c r="CG28" s="657"/>
      <c r="CH28" s="657"/>
      <c r="CI28" s="657"/>
      <c r="CJ28" s="657"/>
      <c r="CK28" s="657"/>
      <c r="CL28" s="657"/>
      <c r="CM28" s="657"/>
      <c r="CN28" s="657"/>
      <c r="CO28" s="657"/>
      <c r="CP28" s="657"/>
      <c r="CQ28" s="658"/>
      <c r="CR28" s="659">
        <v>534031</v>
      </c>
      <c r="CS28" s="660"/>
      <c r="CT28" s="660"/>
      <c r="CU28" s="660"/>
      <c r="CV28" s="660"/>
      <c r="CW28" s="660"/>
      <c r="CX28" s="660"/>
      <c r="CY28" s="661"/>
      <c r="CZ28" s="664">
        <v>8.1999999999999993</v>
      </c>
      <c r="DA28" s="690"/>
      <c r="DB28" s="690"/>
      <c r="DC28" s="694"/>
      <c r="DD28" s="668">
        <v>493110</v>
      </c>
      <c r="DE28" s="660"/>
      <c r="DF28" s="660"/>
      <c r="DG28" s="660"/>
      <c r="DH28" s="660"/>
      <c r="DI28" s="660"/>
      <c r="DJ28" s="660"/>
      <c r="DK28" s="661"/>
      <c r="DL28" s="668">
        <v>493110</v>
      </c>
      <c r="DM28" s="660"/>
      <c r="DN28" s="660"/>
      <c r="DO28" s="660"/>
      <c r="DP28" s="660"/>
      <c r="DQ28" s="660"/>
      <c r="DR28" s="660"/>
      <c r="DS28" s="660"/>
      <c r="DT28" s="660"/>
      <c r="DU28" s="660"/>
      <c r="DV28" s="661"/>
      <c r="DW28" s="664">
        <v>13.2</v>
      </c>
      <c r="DX28" s="690"/>
      <c r="DY28" s="690"/>
      <c r="DZ28" s="690"/>
      <c r="EA28" s="690"/>
      <c r="EB28" s="690"/>
      <c r="EC28" s="691"/>
    </row>
    <row r="29" spans="2:133" ht="11.25" customHeight="1" x14ac:dyDescent="0.15">
      <c r="B29" s="656" t="s">
        <v>290</v>
      </c>
      <c r="C29" s="657"/>
      <c r="D29" s="657"/>
      <c r="E29" s="657"/>
      <c r="F29" s="657"/>
      <c r="G29" s="657"/>
      <c r="H29" s="657"/>
      <c r="I29" s="657"/>
      <c r="J29" s="657"/>
      <c r="K29" s="657"/>
      <c r="L29" s="657"/>
      <c r="M29" s="657"/>
      <c r="N29" s="657"/>
      <c r="O29" s="657"/>
      <c r="P29" s="657"/>
      <c r="Q29" s="658"/>
      <c r="R29" s="659">
        <v>3888</v>
      </c>
      <c r="S29" s="660"/>
      <c r="T29" s="660"/>
      <c r="U29" s="660"/>
      <c r="V29" s="660"/>
      <c r="W29" s="660"/>
      <c r="X29" s="660"/>
      <c r="Y29" s="661"/>
      <c r="Z29" s="662">
        <v>0.1</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291</v>
      </c>
      <c r="CE29" s="696"/>
      <c r="CF29" s="656" t="s">
        <v>66</v>
      </c>
      <c r="CG29" s="657"/>
      <c r="CH29" s="657"/>
      <c r="CI29" s="657"/>
      <c r="CJ29" s="657"/>
      <c r="CK29" s="657"/>
      <c r="CL29" s="657"/>
      <c r="CM29" s="657"/>
      <c r="CN29" s="657"/>
      <c r="CO29" s="657"/>
      <c r="CP29" s="657"/>
      <c r="CQ29" s="658"/>
      <c r="CR29" s="659">
        <v>534031</v>
      </c>
      <c r="CS29" s="692"/>
      <c r="CT29" s="692"/>
      <c r="CU29" s="692"/>
      <c r="CV29" s="692"/>
      <c r="CW29" s="692"/>
      <c r="CX29" s="692"/>
      <c r="CY29" s="693"/>
      <c r="CZ29" s="664">
        <v>8.1999999999999993</v>
      </c>
      <c r="DA29" s="690"/>
      <c r="DB29" s="690"/>
      <c r="DC29" s="694"/>
      <c r="DD29" s="668">
        <v>493110</v>
      </c>
      <c r="DE29" s="692"/>
      <c r="DF29" s="692"/>
      <c r="DG29" s="692"/>
      <c r="DH29" s="692"/>
      <c r="DI29" s="692"/>
      <c r="DJ29" s="692"/>
      <c r="DK29" s="693"/>
      <c r="DL29" s="668">
        <v>493110</v>
      </c>
      <c r="DM29" s="692"/>
      <c r="DN29" s="692"/>
      <c r="DO29" s="692"/>
      <c r="DP29" s="692"/>
      <c r="DQ29" s="692"/>
      <c r="DR29" s="692"/>
      <c r="DS29" s="692"/>
      <c r="DT29" s="692"/>
      <c r="DU29" s="692"/>
      <c r="DV29" s="693"/>
      <c r="DW29" s="664">
        <v>13.2</v>
      </c>
      <c r="DX29" s="690"/>
      <c r="DY29" s="690"/>
      <c r="DZ29" s="690"/>
      <c r="EA29" s="690"/>
      <c r="EB29" s="690"/>
      <c r="EC29" s="691"/>
    </row>
    <row r="30" spans="2:133" ht="11.25" customHeight="1" x14ac:dyDescent="0.15">
      <c r="B30" s="656" t="s">
        <v>292</v>
      </c>
      <c r="C30" s="657"/>
      <c r="D30" s="657"/>
      <c r="E30" s="657"/>
      <c r="F30" s="657"/>
      <c r="G30" s="657"/>
      <c r="H30" s="657"/>
      <c r="I30" s="657"/>
      <c r="J30" s="657"/>
      <c r="K30" s="657"/>
      <c r="L30" s="657"/>
      <c r="M30" s="657"/>
      <c r="N30" s="657"/>
      <c r="O30" s="657"/>
      <c r="P30" s="657"/>
      <c r="Q30" s="658"/>
      <c r="R30" s="659">
        <v>894080</v>
      </c>
      <c r="S30" s="660"/>
      <c r="T30" s="660"/>
      <c r="U30" s="660"/>
      <c r="V30" s="660"/>
      <c r="W30" s="660"/>
      <c r="X30" s="660"/>
      <c r="Y30" s="661"/>
      <c r="Z30" s="662">
        <v>13.2</v>
      </c>
      <c r="AA30" s="662"/>
      <c r="AB30" s="662"/>
      <c r="AC30" s="662"/>
      <c r="AD30" s="663" t="s">
        <v>122</v>
      </c>
      <c r="AE30" s="663"/>
      <c r="AF30" s="663"/>
      <c r="AG30" s="663"/>
      <c r="AH30" s="663"/>
      <c r="AI30" s="663"/>
      <c r="AJ30" s="663"/>
      <c r="AK30" s="663"/>
      <c r="AL30" s="664" t="s">
        <v>122</v>
      </c>
      <c r="AM30" s="665"/>
      <c r="AN30" s="665"/>
      <c r="AO30" s="666"/>
      <c r="AP30" s="641" t="s">
        <v>210</v>
      </c>
      <c r="AQ30" s="642"/>
      <c r="AR30" s="642"/>
      <c r="AS30" s="642"/>
      <c r="AT30" s="642"/>
      <c r="AU30" s="642"/>
      <c r="AV30" s="642"/>
      <c r="AW30" s="642"/>
      <c r="AX30" s="642"/>
      <c r="AY30" s="642"/>
      <c r="AZ30" s="642"/>
      <c r="BA30" s="642"/>
      <c r="BB30" s="642"/>
      <c r="BC30" s="642"/>
      <c r="BD30" s="642"/>
      <c r="BE30" s="642"/>
      <c r="BF30" s="643"/>
      <c r="BG30" s="641" t="s">
        <v>293</v>
      </c>
      <c r="BH30" s="701"/>
      <c r="BI30" s="701"/>
      <c r="BJ30" s="701"/>
      <c r="BK30" s="701"/>
      <c r="BL30" s="701"/>
      <c r="BM30" s="701"/>
      <c r="BN30" s="701"/>
      <c r="BO30" s="701"/>
      <c r="BP30" s="701"/>
      <c r="BQ30" s="702"/>
      <c r="BR30" s="641" t="s">
        <v>294</v>
      </c>
      <c r="BS30" s="701"/>
      <c r="BT30" s="701"/>
      <c r="BU30" s="701"/>
      <c r="BV30" s="701"/>
      <c r="BW30" s="701"/>
      <c r="BX30" s="701"/>
      <c r="BY30" s="701"/>
      <c r="BZ30" s="701"/>
      <c r="CA30" s="701"/>
      <c r="CB30" s="702"/>
      <c r="CD30" s="697"/>
      <c r="CE30" s="698"/>
      <c r="CF30" s="656" t="s">
        <v>295</v>
      </c>
      <c r="CG30" s="657"/>
      <c r="CH30" s="657"/>
      <c r="CI30" s="657"/>
      <c r="CJ30" s="657"/>
      <c r="CK30" s="657"/>
      <c r="CL30" s="657"/>
      <c r="CM30" s="657"/>
      <c r="CN30" s="657"/>
      <c r="CO30" s="657"/>
      <c r="CP30" s="657"/>
      <c r="CQ30" s="658"/>
      <c r="CR30" s="659">
        <v>502814</v>
      </c>
      <c r="CS30" s="660"/>
      <c r="CT30" s="660"/>
      <c r="CU30" s="660"/>
      <c r="CV30" s="660"/>
      <c r="CW30" s="660"/>
      <c r="CX30" s="660"/>
      <c r="CY30" s="661"/>
      <c r="CZ30" s="664">
        <v>7.8</v>
      </c>
      <c r="DA30" s="690"/>
      <c r="DB30" s="690"/>
      <c r="DC30" s="694"/>
      <c r="DD30" s="668">
        <v>461893</v>
      </c>
      <c r="DE30" s="660"/>
      <c r="DF30" s="660"/>
      <c r="DG30" s="660"/>
      <c r="DH30" s="660"/>
      <c r="DI30" s="660"/>
      <c r="DJ30" s="660"/>
      <c r="DK30" s="661"/>
      <c r="DL30" s="668">
        <v>461893</v>
      </c>
      <c r="DM30" s="660"/>
      <c r="DN30" s="660"/>
      <c r="DO30" s="660"/>
      <c r="DP30" s="660"/>
      <c r="DQ30" s="660"/>
      <c r="DR30" s="660"/>
      <c r="DS30" s="660"/>
      <c r="DT30" s="660"/>
      <c r="DU30" s="660"/>
      <c r="DV30" s="661"/>
      <c r="DW30" s="664">
        <v>12.4</v>
      </c>
      <c r="DX30" s="690"/>
      <c r="DY30" s="690"/>
      <c r="DZ30" s="690"/>
      <c r="EA30" s="690"/>
      <c r="EB30" s="690"/>
      <c r="EC30" s="691"/>
    </row>
    <row r="31" spans="2:133" ht="11.25" customHeight="1" x14ac:dyDescent="0.15">
      <c r="B31" s="672" t="s">
        <v>296</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297</v>
      </c>
      <c r="AQ31" s="706"/>
      <c r="AR31" s="706"/>
      <c r="AS31" s="706"/>
      <c r="AT31" s="711" t="s">
        <v>298</v>
      </c>
      <c r="AU31" s="206"/>
      <c r="AV31" s="206"/>
      <c r="AW31" s="206"/>
      <c r="AX31" s="645" t="s">
        <v>176</v>
      </c>
      <c r="AY31" s="646"/>
      <c r="AZ31" s="646"/>
      <c r="BA31" s="646"/>
      <c r="BB31" s="646"/>
      <c r="BC31" s="646"/>
      <c r="BD31" s="646"/>
      <c r="BE31" s="646"/>
      <c r="BF31" s="647"/>
      <c r="BG31" s="715">
        <v>99.2</v>
      </c>
      <c r="BH31" s="703"/>
      <c r="BI31" s="703"/>
      <c r="BJ31" s="703"/>
      <c r="BK31" s="703"/>
      <c r="BL31" s="703"/>
      <c r="BM31" s="654">
        <v>96.1</v>
      </c>
      <c r="BN31" s="703"/>
      <c r="BO31" s="703"/>
      <c r="BP31" s="703"/>
      <c r="BQ31" s="704"/>
      <c r="BR31" s="715">
        <v>99</v>
      </c>
      <c r="BS31" s="703"/>
      <c r="BT31" s="703"/>
      <c r="BU31" s="703"/>
      <c r="BV31" s="703"/>
      <c r="BW31" s="703"/>
      <c r="BX31" s="654">
        <v>96</v>
      </c>
      <c r="BY31" s="703"/>
      <c r="BZ31" s="703"/>
      <c r="CA31" s="703"/>
      <c r="CB31" s="704"/>
      <c r="CD31" s="697"/>
      <c r="CE31" s="698"/>
      <c r="CF31" s="656" t="s">
        <v>299</v>
      </c>
      <c r="CG31" s="657"/>
      <c r="CH31" s="657"/>
      <c r="CI31" s="657"/>
      <c r="CJ31" s="657"/>
      <c r="CK31" s="657"/>
      <c r="CL31" s="657"/>
      <c r="CM31" s="657"/>
      <c r="CN31" s="657"/>
      <c r="CO31" s="657"/>
      <c r="CP31" s="657"/>
      <c r="CQ31" s="658"/>
      <c r="CR31" s="659">
        <v>31217</v>
      </c>
      <c r="CS31" s="692"/>
      <c r="CT31" s="692"/>
      <c r="CU31" s="692"/>
      <c r="CV31" s="692"/>
      <c r="CW31" s="692"/>
      <c r="CX31" s="692"/>
      <c r="CY31" s="693"/>
      <c r="CZ31" s="664">
        <v>0.5</v>
      </c>
      <c r="DA31" s="690"/>
      <c r="DB31" s="690"/>
      <c r="DC31" s="694"/>
      <c r="DD31" s="668">
        <v>31217</v>
      </c>
      <c r="DE31" s="692"/>
      <c r="DF31" s="692"/>
      <c r="DG31" s="692"/>
      <c r="DH31" s="692"/>
      <c r="DI31" s="692"/>
      <c r="DJ31" s="692"/>
      <c r="DK31" s="693"/>
      <c r="DL31" s="668">
        <v>31217</v>
      </c>
      <c r="DM31" s="692"/>
      <c r="DN31" s="692"/>
      <c r="DO31" s="692"/>
      <c r="DP31" s="692"/>
      <c r="DQ31" s="692"/>
      <c r="DR31" s="692"/>
      <c r="DS31" s="692"/>
      <c r="DT31" s="692"/>
      <c r="DU31" s="692"/>
      <c r="DV31" s="693"/>
      <c r="DW31" s="664">
        <v>0.8</v>
      </c>
      <c r="DX31" s="690"/>
      <c r="DY31" s="690"/>
      <c r="DZ31" s="690"/>
      <c r="EA31" s="690"/>
      <c r="EB31" s="690"/>
      <c r="EC31" s="691"/>
    </row>
    <row r="32" spans="2:133" ht="11.25" customHeight="1" x14ac:dyDescent="0.15">
      <c r="B32" s="656" t="s">
        <v>300</v>
      </c>
      <c r="C32" s="657"/>
      <c r="D32" s="657"/>
      <c r="E32" s="657"/>
      <c r="F32" s="657"/>
      <c r="G32" s="657"/>
      <c r="H32" s="657"/>
      <c r="I32" s="657"/>
      <c r="J32" s="657"/>
      <c r="K32" s="657"/>
      <c r="L32" s="657"/>
      <c r="M32" s="657"/>
      <c r="N32" s="657"/>
      <c r="O32" s="657"/>
      <c r="P32" s="657"/>
      <c r="Q32" s="658"/>
      <c r="R32" s="659">
        <v>327548</v>
      </c>
      <c r="S32" s="660"/>
      <c r="T32" s="660"/>
      <c r="U32" s="660"/>
      <c r="V32" s="660"/>
      <c r="W32" s="660"/>
      <c r="X32" s="660"/>
      <c r="Y32" s="661"/>
      <c r="Z32" s="662">
        <v>4.8</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301</v>
      </c>
      <c r="AX32" s="656" t="s">
        <v>302</v>
      </c>
      <c r="AY32" s="657"/>
      <c r="AZ32" s="657"/>
      <c r="BA32" s="657"/>
      <c r="BB32" s="657"/>
      <c r="BC32" s="657"/>
      <c r="BD32" s="657"/>
      <c r="BE32" s="657"/>
      <c r="BF32" s="658"/>
      <c r="BG32" s="716">
        <v>99.6</v>
      </c>
      <c r="BH32" s="692"/>
      <c r="BI32" s="692"/>
      <c r="BJ32" s="692"/>
      <c r="BK32" s="692"/>
      <c r="BL32" s="692"/>
      <c r="BM32" s="665">
        <v>98.3</v>
      </c>
      <c r="BN32" s="692"/>
      <c r="BO32" s="692"/>
      <c r="BP32" s="692"/>
      <c r="BQ32" s="714"/>
      <c r="BR32" s="716">
        <v>99.5</v>
      </c>
      <c r="BS32" s="692"/>
      <c r="BT32" s="692"/>
      <c r="BU32" s="692"/>
      <c r="BV32" s="692"/>
      <c r="BW32" s="692"/>
      <c r="BX32" s="665">
        <v>98.3</v>
      </c>
      <c r="BY32" s="692"/>
      <c r="BZ32" s="692"/>
      <c r="CA32" s="692"/>
      <c r="CB32" s="714"/>
      <c r="CD32" s="699"/>
      <c r="CE32" s="700"/>
      <c r="CF32" s="656" t="s">
        <v>303</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90"/>
      <c r="DB32" s="690"/>
      <c r="DC32" s="694"/>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90"/>
      <c r="DY32" s="690"/>
      <c r="DZ32" s="690"/>
      <c r="EA32" s="690"/>
      <c r="EB32" s="690"/>
      <c r="EC32" s="691"/>
    </row>
    <row r="33" spans="2:133" ht="11.25" customHeight="1" x14ac:dyDescent="0.15">
      <c r="B33" s="656" t="s">
        <v>304</v>
      </c>
      <c r="C33" s="657"/>
      <c r="D33" s="657"/>
      <c r="E33" s="657"/>
      <c r="F33" s="657"/>
      <c r="G33" s="657"/>
      <c r="H33" s="657"/>
      <c r="I33" s="657"/>
      <c r="J33" s="657"/>
      <c r="K33" s="657"/>
      <c r="L33" s="657"/>
      <c r="M33" s="657"/>
      <c r="N33" s="657"/>
      <c r="O33" s="657"/>
      <c r="P33" s="657"/>
      <c r="Q33" s="658"/>
      <c r="R33" s="659">
        <v>10442</v>
      </c>
      <c r="S33" s="660"/>
      <c r="T33" s="660"/>
      <c r="U33" s="660"/>
      <c r="V33" s="660"/>
      <c r="W33" s="660"/>
      <c r="X33" s="660"/>
      <c r="Y33" s="661"/>
      <c r="Z33" s="662">
        <v>0.2</v>
      </c>
      <c r="AA33" s="662"/>
      <c r="AB33" s="662"/>
      <c r="AC33" s="662"/>
      <c r="AD33" s="663">
        <v>4757</v>
      </c>
      <c r="AE33" s="663"/>
      <c r="AF33" s="663"/>
      <c r="AG33" s="663"/>
      <c r="AH33" s="663"/>
      <c r="AI33" s="663"/>
      <c r="AJ33" s="663"/>
      <c r="AK33" s="663"/>
      <c r="AL33" s="664">
        <v>0.1</v>
      </c>
      <c r="AM33" s="665"/>
      <c r="AN33" s="665"/>
      <c r="AO33" s="666"/>
      <c r="AP33" s="709"/>
      <c r="AQ33" s="710"/>
      <c r="AR33" s="710"/>
      <c r="AS33" s="710"/>
      <c r="AT33" s="713"/>
      <c r="AU33" s="207"/>
      <c r="AV33" s="207"/>
      <c r="AW33" s="207"/>
      <c r="AX33" s="680" t="s">
        <v>305</v>
      </c>
      <c r="AY33" s="681"/>
      <c r="AZ33" s="681"/>
      <c r="BA33" s="681"/>
      <c r="BB33" s="681"/>
      <c r="BC33" s="681"/>
      <c r="BD33" s="681"/>
      <c r="BE33" s="681"/>
      <c r="BF33" s="682"/>
      <c r="BG33" s="717">
        <v>98.4</v>
      </c>
      <c r="BH33" s="718"/>
      <c r="BI33" s="718"/>
      <c r="BJ33" s="718"/>
      <c r="BK33" s="718"/>
      <c r="BL33" s="718"/>
      <c r="BM33" s="719">
        <v>92.6</v>
      </c>
      <c r="BN33" s="718"/>
      <c r="BO33" s="718"/>
      <c r="BP33" s="718"/>
      <c r="BQ33" s="720"/>
      <c r="BR33" s="717">
        <v>98</v>
      </c>
      <c r="BS33" s="718"/>
      <c r="BT33" s="718"/>
      <c r="BU33" s="718"/>
      <c r="BV33" s="718"/>
      <c r="BW33" s="718"/>
      <c r="BX33" s="719">
        <v>91.5</v>
      </c>
      <c r="BY33" s="718"/>
      <c r="BZ33" s="718"/>
      <c r="CA33" s="718"/>
      <c r="CB33" s="720"/>
      <c r="CD33" s="656" t="s">
        <v>306</v>
      </c>
      <c r="CE33" s="657"/>
      <c r="CF33" s="657"/>
      <c r="CG33" s="657"/>
      <c r="CH33" s="657"/>
      <c r="CI33" s="657"/>
      <c r="CJ33" s="657"/>
      <c r="CK33" s="657"/>
      <c r="CL33" s="657"/>
      <c r="CM33" s="657"/>
      <c r="CN33" s="657"/>
      <c r="CO33" s="657"/>
      <c r="CP33" s="657"/>
      <c r="CQ33" s="658"/>
      <c r="CR33" s="659">
        <v>3165254</v>
      </c>
      <c r="CS33" s="692"/>
      <c r="CT33" s="692"/>
      <c r="CU33" s="692"/>
      <c r="CV33" s="692"/>
      <c r="CW33" s="692"/>
      <c r="CX33" s="692"/>
      <c r="CY33" s="693"/>
      <c r="CZ33" s="664">
        <v>48.8</v>
      </c>
      <c r="DA33" s="690"/>
      <c r="DB33" s="690"/>
      <c r="DC33" s="694"/>
      <c r="DD33" s="668">
        <v>2201851</v>
      </c>
      <c r="DE33" s="692"/>
      <c r="DF33" s="692"/>
      <c r="DG33" s="692"/>
      <c r="DH33" s="692"/>
      <c r="DI33" s="692"/>
      <c r="DJ33" s="692"/>
      <c r="DK33" s="693"/>
      <c r="DL33" s="668">
        <v>1890684</v>
      </c>
      <c r="DM33" s="692"/>
      <c r="DN33" s="692"/>
      <c r="DO33" s="692"/>
      <c r="DP33" s="692"/>
      <c r="DQ33" s="692"/>
      <c r="DR33" s="692"/>
      <c r="DS33" s="692"/>
      <c r="DT33" s="692"/>
      <c r="DU33" s="692"/>
      <c r="DV33" s="693"/>
      <c r="DW33" s="664">
        <v>50.8</v>
      </c>
      <c r="DX33" s="690"/>
      <c r="DY33" s="690"/>
      <c r="DZ33" s="690"/>
      <c r="EA33" s="690"/>
      <c r="EB33" s="690"/>
      <c r="EC33" s="691"/>
    </row>
    <row r="34" spans="2:133" ht="11.25" customHeight="1" x14ac:dyDescent="0.15">
      <c r="B34" s="656" t="s">
        <v>307</v>
      </c>
      <c r="C34" s="657"/>
      <c r="D34" s="657"/>
      <c r="E34" s="657"/>
      <c r="F34" s="657"/>
      <c r="G34" s="657"/>
      <c r="H34" s="657"/>
      <c r="I34" s="657"/>
      <c r="J34" s="657"/>
      <c r="K34" s="657"/>
      <c r="L34" s="657"/>
      <c r="M34" s="657"/>
      <c r="N34" s="657"/>
      <c r="O34" s="657"/>
      <c r="P34" s="657"/>
      <c r="Q34" s="658"/>
      <c r="R34" s="659">
        <v>271458</v>
      </c>
      <c r="S34" s="660"/>
      <c r="T34" s="660"/>
      <c r="U34" s="660"/>
      <c r="V34" s="660"/>
      <c r="W34" s="660"/>
      <c r="X34" s="660"/>
      <c r="Y34" s="661"/>
      <c r="Z34" s="662">
        <v>4</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308</v>
      </c>
      <c r="CE34" s="657"/>
      <c r="CF34" s="657"/>
      <c r="CG34" s="657"/>
      <c r="CH34" s="657"/>
      <c r="CI34" s="657"/>
      <c r="CJ34" s="657"/>
      <c r="CK34" s="657"/>
      <c r="CL34" s="657"/>
      <c r="CM34" s="657"/>
      <c r="CN34" s="657"/>
      <c r="CO34" s="657"/>
      <c r="CP34" s="657"/>
      <c r="CQ34" s="658"/>
      <c r="CR34" s="659">
        <v>923138</v>
      </c>
      <c r="CS34" s="660"/>
      <c r="CT34" s="660"/>
      <c r="CU34" s="660"/>
      <c r="CV34" s="660"/>
      <c r="CW34" s="660"/>
      <c r="CX34" s="660"/>
      <c r="CY34" s="661"/>
      <c r="CZ34" s="664">
        <v>14.2</v>
      </c>
      <c r="DA34" s="690"/>
      <c r="DB34" s="690"/>
      <c r="DC34" s="694"/>
      <c r="DD34" s="668">
        <v>708461</v>
      </c>
      <c r="DE34" s="660"/>
      <c r="DF34" s="660"/>
      <c r="DG34" s="660"/>
      <c r="DH34" s="660"/>
      <c r="DI34" s="660"/>
      <c r="DJ34" s="660"/>
      <c r="DK34" s="661"/>
      <c r="DL34" s="668">
        <v>610327</v>
      </c>
      <c r="DM34" s="660"/>
      <c r="DN34" s="660"/>
      <c r="DO34" s="660"/>
      <c r="DP34" s="660"/>
      <c r="DQ34" s="660"/>
      <c r="DR34" s="660"/>
      <c r="DS34" s="660"/>
      <c r="DT34" s="660"/>
      <c r="DU34" s="660"/>
      <c r="DV34" s="661"/>
      <c r="DW34" s="664">
        <v>16.399999999999999</v>
      </c>
      <c r="DX34" s="690"/>
      <c r="DY34" s="690"/>
      <c r="DZ34" s="690"/>
      <c r="EA34" s="690"/>
      <c r="EB34" s="690"/>
      <c r="EC34" s="691"/>
    </row>
    <row r="35" spans="2:133" ht="11.25" customHeight="1" x14ac:dyDescent="0.15">
      <c r="B35" s="656" t="s">
        <v>309</v>
      </c>
      <c r="C35" s="657"/>
      <c r="D35" s="657"/>
      <c r="E35" s="657"/>
      <c r="F35" s="657"/>
      <c r="G35" s="657"/>
      <c r="H35" s="657"/>
      <c r="I35" s="657"/>
      <c r="J35" s="657"/>
      <c r="K35" s="657"/>
      <c r="L35" s="657"/>
      <c r="M35" s="657"/>
      <c r="N35" s="657"/>
      <c r="O35" s="657"/>
      <c r="P35" s="657"/>
      <c r="Q35" s="658"/>
      <c r="R35" s="659">
        <v>466667</v>
      </c>
      <c r="S35" s="660"/>
      <c r="T35" s="660"/>
      <c r="U35" s="660"/>
      <c r="V35" s="660"/>
      <c r="W35" s="660"/>
      <c r="X35" s="660"/>
      <c r="Y35" s="661"/>
      <c r="Z35" s="662">
        <v>6.9</v>
      </c>
      <c r="AA35" s="662"/>
      <c r="AB35" s="662"/>
      <c r="AC35" s="662"/>
      <c r="AD35" s="663" t="s">
        <v>122</v>
      </c>
      <c r="AE35" s="663"/>
      <c r="AF35" s="663"/>
      <c r="AG35" s="663"/>
      <c r="AH35" s="663"/>
      <c r="AI35" s="663"/>
      <c r="AJ35" s="663"/>
      <c r="AK35" s="663"/>
      <c r="AL35" s="664" t="s">
        <v>122</v>
      </c>
      <c r="AM35" s="665"/>
      <c r="AN35" s="665"/>
      <c r="AO35" s="666"/>
      <c r="AP35" s="210"/>
      <c r="AQ35" s="641" t="s">
        <v>310</v>
      </c>
      <c r="AR35" s="642"/>
      <c r="AS35" s="642"/>
      <c r="AT35" s="642"/>
      <c r="AU35" s="642"/>
      <c r="AV35" s="642"/>
      <c r="AW35" s="642"/>
      <c r="AX35" s="642"/>
      <c r="AY35" s="642"/>
      <c r="AZ35" s="642"/>
      <c r="BA35" s="642"/>
      <c r="BB35" s="642"/>
      <c r="BC35" s="642"/>
      <c r="BD35" s="642"/>
      <c r="BE35" s="642"/>
      <c r="BF35" s="643"/>
      <c r="BG35" s="641" t="s">
        <v>311</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312</v>
      </c>
      <c r="CE35" s="657"/>
      <c r="CF35" s="657"/>
      <c r="CG35" s="657"/>
      <c r="CH35" s="657"/>
      <c r="CI35" s="657"/>
      <c r="CJ35" s="657"/>
      <c r="CK35" s="657"/>
      <c r="CL35" s="657"/>
      <c r="CM35" s="657"/>
      <c r="CN35" s="657"/>
      <c r="CO35" s="657"/>
      <c r="CP35" s="657"/>
      <c r="CQ35" s="658"/>
      <c r="CR35" s="659">
        <v>167259</v>
      </c>
      <c r="CS35" s="692"/>
      <c r="CT35" s="692"/>
      <c r="CU35" s="692"/>
      <c r="CV35" s="692"/>
      <c r="CW35" s="692"/>
      <c r="CX35" s="692"/>
      <c r="CY35" s="693"/>
      <c r="CZ35" s="664">
        <v>2.6</v>
      </c>
      <c r="DA35" s="690"/>
      <c r="DB35" s="690"/>
      <c r="DC35" s="694"/>
      <c r="DD35" s="668">
        <v>137500</v>
      </c>
      <c r="DE35" s="692"/>
      <c r="DF35" s="692"/>
      <c r="DG35" s="692"/>
      <c r="DH35" s="692"/>
      <c r="DI35" s="692"/>
      <c r="DJ35" s="692"/>
      <c r="DK35" s="693"/>
      <c r="DL35" s="668">
        <v>100712</v>
      </c>
      <c r="DM35" s="692"/>
      <c r="DN35" s="692"/>
      <c r="DO35" s="692"/>
      <c r="DP35" s="692"/>
      <c r="DQ35" s="692"/>
      <c r="DR35" s="692"/>
      <c r="DS35" s="692"/>
      <c r="DT35" s="692"/>
      <c r="DU35" s="692"/>
      <c r="DV35" s="693"/>
      <c r="DW35" s="664">
        <v>2.7</v>
      </c>
      <c r="DX35" s="690"/>
      <c r="DY35" s="690"/>
      <c r="DZ35" s="690"/>
      <c r="EA35" s="690"/>
      <c r="EB35" s="690"/>
      <c r="EC35" s="691"/>
    </row>
    <row r="36" spans="2:133" ht="11.25" customHeight="1" x14ac:dyDescent="0.15">
      <c r="B36" s="656" t="s">
        <v>313</v>
      </c>
      <c r="C36" s="657"/>
      <c r="D36" s="657"/>
      <c r="E36" s="657"/>
      <c r="F36" s="657"/>
      <c r="G36" s="657"/>
      <c r="H36" s="657"/>
      <c r="I36" s="657"/>
      <c r="J36" s="657"/>
      <c r="K36" s="657"/>
      <c r="L36" s="657"/>
      <c r="M36" s="657"/>
      <c r="N36" s="657"/>
      <c r="O36" s="657"/>
      <c r="P36" s="657"/>
      <c r="Q36" s="658"/>
      <c r="R36" s="659">
        <v>107715</v>
      </c>
      <c r="S36" s="660"/>
      <c r="T36" s="660"/>
      <c r="U36" s="660"/>
      <c r="V36" s="660"/>
      <c r="W36" s="660"/>
      <c r="X36" s="660"/>
      <c r="Y36" s="661"/>
      <c r="Z36" s="662">
        <v>1.6</v>
      </c>
      <c r="AA36" s="662"/>
      <c r="AB36" s="662"/>
      <c r="AC36" s="662"/>
      <c r="AD36" s="663" t="s">
        <v>122</v>
      </c>
      <c r="AE36" s="663"/>
      <c r="AF36" s="663"/>
      <c r="AG36" s="663"/>
      <c r="AH36" s="663"/>
      <c r="AI36" s="663"/>
      <c r="AJ36" s="663"/>
      <c r="AK36" s="663"/>
      <c r="AL36" s="664" t="s">
        <v>122</v>
      </c>
      <c r="AM36" s="665"/>
      <c r="AN36" s="665"/>
      <c r="AO36" s="666"/>
      <c r="AP36" s="210"/>
      <c r="AQ36" s="725" t="s">
        <v>314</v>
      </c>
      <c r="AR36" s="726"/>
      <c r="AS36" s="726"/>
      <c r="AT36" s="726"/>
      <c r="AU36" s="726"/>
      <c r="AV36" s="726"/>
      <c r="AW36" s="726"/>
      <c r="AX36" s="726"/>
      <c r="AY36" s="727"/>
      <c r="AZ36" s="648">
        <v>769831</v>
      </c>
      <c r="BA36" s="649"/>
      <c r="BB36" s="649"/>
      <c r="BC36" s="649"/>
      <c r="BD36" s="649"/>
      <c r="BE36" s="649"/>
      <c r="BF36" s="721"/>
      <c r="BG36" s="645" t="s">
        <v>315</v>
      </c>
      <c r="BH36" s="646"/>
      <c r="BI36" s="646"/>
      <c r="BJ36" s="646"/>
      <c r="BK36" s="646"/>
      <c r="BL36" s="646"/>
      <c r="BM36" s="646"/>
      <c r="BN36" s="646"/>
      <c r="BO36" s="646"/>
      <c r="BP36" s="646"/>
      <c r="BQ36" s="646"/>
      <c r="BR36" s="646"/>
      <c r="BS36" s="646"/>
      <c r="BT36" s="646"/>
      <c r="BU36" s="647"/>
      <c r="BV36" s="648">
        <v>1249</v>
      </c>
      <c r="BW36" s="649"/>
      <c r="BX36" s="649"/>
      <c r="BY36" s="649"/>
      <c r="BZ36" s="649"/>
      <c r="CA36" s="649"/>
      <c r="CB36" s="721"/>
      <c r="CD36" s="656" t="s">
        <v>316</v>
      </c>
      <c r="CE36" s="657"/>
      <c r="CF36" s="657"/>
      <c r="CG36" s="657"/>
      <c r="CH36" s="657"/>
      <c r="CI36" s="657"/>
      <c r="CJ36" s="657"/>
      <c r="CK36" s="657"/>
      <c r="CL36" s="657"/>
      <c r="CM36" s="657"/>
      <c r="CN36" s="657"/>
      <c r="CO36" s="657"/>
      <c r="CP36" s="657"/>
      <c r="CQ36" s="658"/>
      <c r="CR36" s="659">
        <v>1230997</v>
      </c>
      <c r="CS36" s="660"/>
      <c r="CT36" s="660"/>
      <c r="CU36" s="660"/>
      <c r="CV36" s="660"/>
      <c r="CW36" s="660"/>
      <c r="CX36" s="660"/>
      <c r="CY36" s="661"/>
      <c r="CZ36" s="664">
        <v>19</v>
      </c>
      <c r="DA36" s="690"/>
      <c r="DB36" s="690"/>
      <c r="DC36" s="694"/>
      <c r="DD36" s="668">
        <v>979268</v>
      </c>
      <c r="DE36" s="660"/>
      <c r="DF36" s="660"/>
      <c r="DG36" s="660"/>
      <c r="DH36" s="660"/>
      <c r="DI36" s="660"/>
      <c r="DJ36" s="660"/>
      <c r="DK36" s="661"/>
      <c r="DL36" s="668">
        <v>866245</v>
      </c>
      <c r="DM36" s="660"/>
      <c r="DN36" s="660"/>
      <c r="DO36" s="660"/>
      <c r="DP36" s="660"/>
      <c r="DQ36" s="660"/>
      <c r="DR36" s="660"/>
      <c r="DS36" s="660"/>
      <c r="DT36" s="660"/>
      <c r="DU36" s="660"/>
      <c r="DV36" s="661"/>
      <c r="DW36" s="664">
        <v>23.3</v>
      </c>
      <c r="DX36" s="690"/>
      <c r="DY36" s="690"/>
      <c r="DZ36" s="690"/>
      <c r="EA36" s="690"/>
      <c r="EB36" s="690"/>
      <c r="EC36" s="691"/>
    </row>
    <row r="37" spans="2:133" ht="11.25" customHeight="1" x14ac:dyDescent="0.15">
      <c r="B37" s="656" t="s">
        <v>317</v>
      </c>
      <c r="C37" s="657"/>
      <c r="D37" s="657"/>
      <c r="E37" s="657"/>
      <c r="F37" s="657"/>
      <c r="G37" s="657"/>
      <c r="H37" s="657"/>
      <c r="I37" s="657"/>
      <c r="J37" s="657"/>
      <c r="K37" s="657"/>
      <c r="L37" s="657"/>
      <c r="M37" s="657"/>
      <c r="N37" s="657"/>
      <c r="O37" s="657"/>
      <c r="P37" s="657"/>
      <c r="Q37" s="658"/>
      <c r="R37" s="659">
        <v>131109</v>
      </c>
      <c r="S37" s="660"/>
      <c r="T37" s="660"/>
      <c r="U37" s="660"/>
      <c r="V37" s="660"/>
      <c r="W37" s="660"/>
      <c r="X37" s="660"/>
      <c r="Y37" s="661"/>
      <c r="Z37" s="662">
        <v>1.9</v>
      </c>
      <c r="AA37" s="662"/>
      <c r="AB37" s="662"/>
      <c r="AC37" s="662"/>
      <c r="AD37" s="663">
        <v>3161</v>
      </c>
      <c r="AE37" s="663"/>
      <c r="AF37" s="663"/>
      <c r="AG37" s="663"/>
      <c r="AH37" s="663"/>
      <c r="AI37" s="663"/>
      <c r="AJ37" s="663"/>
      <c r="AK37" s="663"/>
      <c r="AL37" s="664">
        <v>0.1</v>
      </c>
      <c r="AM37" s="665"/>
      <c r="AN37" s="665"/>
      <c r="AO37" s="666"/>
      <c r="AQ37" s="722" t="s">
        <v>318</v>
      </c>
      <c r="AR37" s="723"/>
      <c r="AS37" s="723"/>
      <c r="AT37" s="723"/>
      <c r="AU37" s="723"/>
      <c r="AV37" s="723"/>
      <c r="AW37" s="723"/>
      <c r="AX37" s="723"/>
      <c r="AY37" s="724"/>
      <c r="AZ37" s="659">
        <v>170952</v>
      </c>
      <c r="BA37" s="660"/>
      <c r="BB37" s="660"/>
      <c r="BC37" s="660"/>
      <c r="BD37" s="692"/>
      <c r="BE37" s="692"/>
      <c r="BF37" s="714"/>
      <c r="BG37" s="656" t="s">
        <v>319</v>
      </c>
      <c r="BH37" s="657"/>
      <c r="BI37" s="657"/>
      <c r="BJ37" s="657"/>
      <c r="BK37" s="657"/>
      <c r="BL37" s="657"/>
      <c r="BM37" s="657"/>
      <c r="BN37" s="657"/>
      <c r="BO37" s="657"/>
      <c r="BP37" s="657"/>
      <c r="BQ37" s="657"/>
      <c r="BR37" s="657"/>
      <c r="BS37" s="657"/>
      <c r="BT37" s="657"/>
      <c r="BU37" s="658"/>
      <c r="BV37" s="659">
        <v>1249</v>
      </c>
      <c r="BW37" s="660"/>
      <c r="BX37" s="660"/>
      <c r="BY37" s="660"/>
      <c r="BZ37" s="660"/>
      <c r="CA37" s="660"/>
      <c r="CB37" s="669"/>
      <c r="CD37" s="656" t="s">
        <v>320</v>
      </c>
      <c r="CE37" s="657"/>
      <c r="CF37" s="657"/>
      <c r="CG37" s="657"/>
      <c r="CH37" s="657"/>
      <c r="CI37" s="657"/>
      <c r="CJ37" s="657"/>
      <c r="CK37" s="657"/>
      <c r="CL37" s="657"/>
      <c r="CM37" s="657"/>
      <c r="CN37" s="657"/>
      <c r="CO37" s="657"/>
      <c r="CP37" s="657"/>
      <c r="CQ37" s="658"/>
      <c r="CR37" s="659">
        <v>483064</v>
      </c>
      <c r="CS37" s="692"/>
      <c r="CT37" s="692"/>
      <c r="CU37" s="692"/>
      <c r="CV37" s="692"/>
      <c r="CW37" s="692"/>
      <c r="CX37" s="692"/>
      <c r="CY37" s="693"/>
      <c r="CZ37" s="664">
        <v>7.5</v>
      </c>
      <c r="DA37" s="690"/>
      <c r="DB37" s="690"/>
      <c r="DC37" s="694"/>
      <c r="DD37" s="668">
        <v>471664</v>
      </c>
      <c r="DE37" s="692"/>
      <c r="DF37" s="692"/>
      <c r="DG37" s="692"/>
      <c r="DH37" s="692"/>
      <c r="DI37" s="692"/>
      <c r="DJ37" s="692"/>
      <c r="DK37" s="693"/>
      <c r="DL37" s="668">
        <v>454128</v>
      </c>
      <c r="DM37" s="692"/>
      <c r="DN37" s="692"/>
      <c r="DO37" s="692"/>
      <c r="DP37" s="692"/>
      <c r="DQ37" s="692"/>
      <c r="DR37" s="692"/>
      <c r="DS37" s="692"/>
      <c r="DT37" s="692"/>
      <c r="DU37" s="692"/>
      <c r="DV37" s="693"/>
      <c r="DW37" s="664">
        <v>12.2</v>
      </c>
      <c r="DX37" s="690"/>
      <c r="DY37" s="690"/>
      <c r="DZ37" s="690"/>
      <c r="EA37" s="690"/>
      <c r="EB37" s="690"/>
      <c r="EC37" s="691"/>
    </row>
    <row r="38" spans="2:133" ht="11.25" customHeight="1" x14ac:dyDescent="0.15">
      <c r="B38" s="656" t="s">
        <v>321</v>
      </c>
      <c r="C38" s="657"/>
      <c r="D38" s="657"/>
      <c r="E38" s="657"/>
      <c r="F38" s="657"/>
      <c r="G38" s="657"/>
      <c r="H38" s="657"/>
      <c r="I38" s="657"/>
      <c r="J38" s="657"/>
      <c r="K38" s="657"/>
      <c r="L38" s="657"/>
      <c r="M38" s="657"/>
      <c r="N38" s="657"/>
      <c r="O38" s="657"/>
      <c r="P38" s="657"/>
      <c r="Q38" s="658"/>
      <c r="R38" s="659">
        <v>548491</v>
      </c>
      <c r="S38" s="660"/>
      <c r="T38" s="660"/>
      <c r="U38" s="660"/>
      <c r="V38" s="660"/>
      <c r="W38" s="660"/>
      <c r="X38" s="660"/>
      <c r="Y38" s="661"/>
      <c r="Z38" s="662">
        <v>8.1</v>
      </c>
      <c r="AA38" s="662"/>
      <c r="AB38" s="662"/>
      <c r="AC38" s="662"/>
      <c r="AD38" s="663" t="s">
        <v>122</v>
      </c>
      <c r="AE38" s="663"/>
      <c r="AF38" s="663"/>
      <c r="AG38" s="663"/>
      <c r="AH38" s="663"/>
      <c r="AI38" s="663"/>
      <c r="AJ38" s="663"/>
      <c r="AK38" s="663"/>
      <c r="AL38" s="664" t="s">
        <v>122</v>
      </c>
      <c r="AM38" s="665"/>
      <c r="AN38" s="665"/>
      <c r="AO38" s="666"/>
      <c r="AQ38" s="722" t="s">
        <v>322</v>
      </c>
      <c r="AR38" s="723"/>
      <c r="AS38" s="723"/>
      <c r="AT38" s="723"/>
      <c r="AU38" s="723"/>
      <c r="AV38" s="723"/>
      <c r="AW38" s="723"/>
      <c r="AX38" s="723"/>
      <c r="AY38" s="724"/>
      <c r="AZ38" s="659">
        <v>170000</v>
      </c>
      <c r="BA38" s="660"/>
      <c r="BB38" s="660"/>
      <c r="BC38" s="660"/>
      <c r="BD38" s="692"/>
      <c r="BE38" s="692"/>
      <c r="BF38" s="714"/>
      <c r="BG38" s="656" t="s">
        <v>323</v>
      </c>
      <c r="BH38" s="657"/>
      <c r="BI38" s="657"/>
      <c r="BJ38" s="657"/>
      <c r="BK38" s="657"/>
      <c r="BL38" s="657"/>
      <c r="BM38" s="657"/>
      <c r="BN38" s="657"/>
      <c r="BO38" s="657"/>
      <c r="BP38" s="657"/>
      <c r="BQ38" s="657"/>
      <c r="BR38" s="657"/>
      <c r="BS38" s="657"/>
      <c r="BT38" s="657"/>
      <c r="BU38" s="658"/>
      <c r="BV38" s="659">
        <v>966</v>
      </c>
      <c r="BW38" s="660"/>
      <c r="BX38" s="660"/>
      <c r="BY38" s="660"/>
      <c r="BZ38" s="660"/>
      <c r="CA38" s="660"/>
      <c r="CB38" s="669"/>
      <c r="CD38" s="656" t="s">
        <v>324</v>
      </c>
      <c r="CE38" s="657"/>
      <c r="CF38" s="657"/>
      <c r="CG38" s="657"/>
      <c r="CH38" s="657"/>
      <c r="CI38" s="657"/>
      <c r="CJ38" s="657"/>
      <c r="CK38" s="657"/>
      <c r="CL38" s="657"/>
      <c r="CM38" s="657"/>
      <c r="CN38" s="657"/>
      <c r="CO38" s="657"/>
      <c r="CP38" s="657"/>
      <c r="CQ38" s="658"/>
      <c r="CR38" s="659">
        <v>428879</v>
      </c>
      <c r="CS38" s="660"/>
      <c r="CT38" s="660"/>
      <c r="CU38" s="660"/>
      <c r="CV38" s="660"/>
      <c r="CW38" s="660"/>
      <c r="CX38" s="660"/>
      <c r="CY38" s="661"/>
      <c r="CZ38" s="664">
        <v>6.6</v>
      </c>
      <c r="DA38" s="690"/>
      <c r="DB38" s="690"/>
      <c r="DC38" s="694"/>
      <c r="DD38" s="668">
        <v>346557</v>
      </c>
      <c r="DE38" s="660"/>
      <c r="DF38" s="660"/>
      <c r="DG38" s="660"/>
      <c r="DH38" s="660"/>
      <c r="DI38" s="660"/>
      <c r="DJ38" s="660"/>
      <c r="DK38" s="661"/>
      <c r="DL38" s="668">
        <v>313400</v>
      </c>
      <c r="DM38" s="660"/>
      <c r="DN38" s="660"/>
      <c r="DO38" s="660"/>
      <c r="DP38" s="660"/>
      <c r="DQ38" s="660"/>
      <c r="DR38" s="660"/>
      <c r="DS38" s="660"/>
      <c r="DT38" s="660"/>
      <c r="DU38" s="660"/>
      <c r="DV38" s="661"/>
      <c r="DW38" s="664">
        <v>8.4</v>
      </c>
      <c r="DX38" s="690"/>
      <c r="DY38" s="690"/>
      <c r="DZ38" s="690"/>
      <c r="EA38" s="690"/>
      <c r="EB38" s="690"/>
      <c r="EC38" s="691"/>
    </row>
    <row r="39" spans="2:133" ht="11.25" customHeight="1" x14ac:dyDescent="0.15">
      <c r="B39" s="656" t="s">
        <v>325</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326</v>
      </c>
      <c r="AR39" s="723"/>
      <c r="AS39" s="723"/>
      <c r="AT39" s="723"/>
      <c r="AU39" s="723"/>
      <c r="AV39" s="723"/>
      <c r="AW39" s="723"/>
      <c r="AX39" s="723"/>
      <c r="AY39" s="724"/>
      <c r="AZ39" s="659">
        <v>501</v>
      </c>
      <c r="BA39" s="660"/>
      <c r="BB39" s="660"/>
      <c r="BC39" s="660"/>
      <c r="BD39" s="692"/>
      <c r="BE39" s="692"/>
      <c r="BF39" s="714"/>
      <c r="BG39" s="656" t="s">
        <v>327</v>
      </c>
      <c r="BH39" s="657"/>
      <c r="BI39" s="657"/>
      <c r="BJ39" s="657"/>
      <c r="BK39" s="657"/>
      <c r="BL39" s="657"/>
      <c r="BM39" s="657"/>
      <c r="BN39" s="657"/>
      <c r="BO39" s="657"/>
      <c r="BP39" s="657"/>
      <c r="BQ39" s="657"/>
      <c r="BR39" s="657"/>
      <c r="BS39" s="657"/>
      <c r="BT39" s="657"/>
      <c r="BU39" s="658"/>
      <c r="BV39" s="659">
        <v>1264</v>
      </c>
      <c r="BW39" s="660"/>
      <c r="BX39" s="660"/>
      <c r="BY39" s="660"/>
      <c r="BZ39" s="660"/>
      <c r="CA39" s="660"/>
      <c r="CB39" s="669"/>
      <c r="CD39" s="656" t="s">
        <v>328</v>
      </c>
      <c r="CE39" s="657"/>
      <c r="CF39" s="657"/>
      <c r="CG39" s="657"/>
      <c r="CH39" s="657"/>
      <c r="CI39" s="657"/>
      <c r="CJ39" s="657"/>
      <c r="CK39" s="657"/>
      <c r="CL39" s="657"/>
      <c r="CM39" s="657"/>
      <c r="CN39" s="657"/>
      <c r="CO39" s="657"/>
      <c r="CP39" s="657"/>
      <c r="CQ39" s="658"/>
      <c r="CR39" s="659">
        <v>331117</v>
      </c>
      <c r="CS39" s="692"/>
      <c r="CT39" s="692"/>
      <c r="CU39" s="692"/>
      <c r="CV39" s="692"/>
      <c r="CW39" s="692"/>
      <c r="CX39" s="692"/>
      <c r="CY39" s="693"/>
      <c r="CZ39" s="664">
        <v>5.0999999999999996</v>
      </c>
      <c r="DA39" s="690"/>
      <c r="DB39" s="690"/>
      <c r="DC39" s="694"/>
      <c r="DD39" s="668">
        <v>30065</v>
      </c>
      <c r="DE39" s="692"/>
      <c r="DF39" s="692"/>
      <c r="DG39" s="692"/>
      <c r="DH39" s="692"/>
      <c r="DI39" s="692"/>
      <c r="DJ39" s="692"/>
      <c r="DK39" s="693"/>
      <c r="DL39" s="668" t="s">
        <v>122</v>
      </c>
      <c r="DM39" s="692"/>
      <c r="DN39" s="692"/>
      <c r="DO39" s="692"/>
      <c r="DP39" s="692"/>
      <c r="DQ39" s="692"/>
      <c r="DR39" s="692"/>
      <c r="DS39" s="692"/>
      <c r="DT39" s="692"/>
      <c r="DU39" s="692"/>
      <c r="DV39" s="693"/>
      <c r="DW39" s="664" t="s">
        <v>122</v>
      </c>
      <c r="DX39" s="690"/>
      <c r="DY39" s="690"/>
      <c r="DZ39" s="690"/>
      <c r="EA39" s="690"/>
      <c r="EB39" s="690"/>
      <c r="EC39" s="691"/>
    </row>
    <row r="40" spans="2:133" ht="11.25" customHeight="1" x14ac:dyDescent="0.15">
      <c r="B40" s="656" t="s">
        <v>329</v>
      </c>
      <c r="C40" s="657"/>
      <c r="D40" s="657"/>
      <c r="E40" s="657"/>
      <c r="F40" s="657"/>
      <c r="G40" s="657"/>
      <c r="H40" s="657"/>
      <c r="I40" s="657"/>
      <c r="J40" s="657"/>
      <c r="K40" s="657"/>
      <c r="L40" s="657"/>
      <c r="M40" s="657"/>
      <c r="N40" s="657"/>
      <c r="O40" s="657"/>
      <c r="P40" s="657"/>
      <c r="Q40" s="658"/>
      <c r="R40" s="659">
        <v>7491</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330</v>
      </c>
      <c r="AR40" s="723"/>
      <c r="AS40" s="723"/>
      <c r="AT40" s="723"/>
      <c r="AU40" s="723"/>
      <c r="AV40" s="723"/>
      <c r="AW40" s="723"/>
      <c r="AX40" s="723"/>
      <c r="AY40" s="724"/>
      <c r="AZ40" s="659">
        <v>456</v>
      </c>
      <c r="BA40" s="660"/>
      <c r="BB40" s="660"/>
      <c r="BC40" s="660"/>
      <c r="BD40" s="692"/>
      <c r="BE40" s="692"/>
      <c r="BF40" s="714"/>
      <c r="BG40" s="707" t="s">
        <v>331</v>
      </c>
      <c r="BH40" s="708"/>
      <c r="BI40" s="708"/>
      <c r="BJ40" s="708"/>
      <c r="BK40" s="708"/>
      <c r="BL40" s="211"/>
      <c r="BM40" s="657" t="s">
        <v>332</v>
      </c>
      <c r="BN40" s="657"/>
      <c r="BO40" s="657"/>
      <c r="BP40" s="657"/>
      <c r="BQ40" s="657"/>
      <c r="BR40" s="657"/>
      <c r="BS40" s="657"/>
      <c r="BT40" s="657"/>
      <c r="BU40" s="658"/>
      <c r="BV40" s="659">
        <v>91</v>
      </c>
      <c r="BW40" s="660"/>
      <c r="BX40" s="660"/>
      <c r="BY40" s="660"/>
      <c r="BZ40" s="660"/>
      <c r="CA40" s="660"/>
      <c r="CB40" s="669"/>
      <c r="CD40" s="656" t="s">
        <v>333</v>
      </c>
      <c r="CE40" s="657"/>
      <c r="CF40" s="657"/>
      <c r="CG40" s="657"/>
      <c r="CH40" s="657"/>
      <c r="CI40" s="657"/>
      <c r="CJ40" s="657"/>
      <c r="CK40" s="657"/>
      <c r="CL40" s="657"/>
      <c r="CM40" s="657"/>
      <c r="CN40" s="657"/>
      <c r="CO40" s="657"/>
      <c r="CP40" s="657"/>
      <c r="CQ40" s="658"/>
      <c r="CR40" s="659">
        <v>83864</v>
      </c>
      <c r="CS40" s="660"/>
      <c r="CT40" s="660"/>
      <c r="CU40" s="660"/>
      <c r="CV40" s="660"/>
      <c r="CW40" s="660"/>
      <c r="CX40" s="660"/>
      <c r="CY40" s="661"/>
      <c r="CZ40" s="664">
        <v>1.3</v>
      </c>
      <c r="DA40" s="690"/>
      <c r="DB40" s="690"/>
      <c r="DC40" s="694"/>
      <c r="DD40" s="668" t="s">
        <v>122</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90"/>
      <c r="DY40" s="690"/>
      <c r="DZ40" s="690"/>
      <c r="EA40" s="690"/>
      <c r="EB40" s="690"/>
      <c r="EC40" s="691"/>
    </row>
    <row r="41" spans="2:133" ht="11.25" customHeight="1" x14ac:dyDescent="0.15">
      <c r="B41" s="680" t="s">
        <v>334</v>
      </c>
      <c r="C41" s="681"/>
      <c r="D41" s="681"/>
      <c r="E41" s="681"/>
      <c r="F41" s="681"/>
      <c r="G41" s="681"/>
      <c r="H41" s="681"/>
      <c r="I41" s="681"/>
      <c r="J41" s="681"/>
      <c r="K41" s="681"/>
      <c r="L41" s="681"/>
      <c r="M41" s="681"/>
      <c r="N41" s="681"/>
      <c r="O41" s="681"/>
      <c r="P41" s="681"/>
      <c r="Q41" s="682"/>
      <c r="R41" s="731">
        <v>6788930</v>
      </c>
      <c r="S41" s="732"/>
      <c r="T41" s="732"/>
      <c r="U41" s="732"/>
      <c r="V41" s="732"/>
      <c r="W41" s="732"/>
      <c r="X41" s="732"/>
      <c r="Y41" s="736"/>
      <c r="Z41" s="737">
        <v>100</v>
      </c>
      <c r="AA41" s="737"/>
      <c r="AB41" s="737"/>
      <c r="AC41" s="737"/>
      <c r="AD41" s="738">
        <v>3714789</v>
      </c>
      <c r="AE41" s="738"/>
      <c r="AF41" s="738"/>
      <c r="AG41" s="738"/>
      <c r="AH41" s="738"/>
      <c r="AI41" s="738"/>
      <c r="AJ41" s="738"/>
      <c r="AK41" s="738"/>
      <c r="AL41" s="739">
        <v>100</v>
      </c>
      <c r="AM41" s="719"/>
      <c r="AN41" s="719"/>
      <c r="AO41" s="740"/>
      <c r="AQ41" s="722" t="s">
        <v>335</v>
      </c>
      <c r="AR41" s="723"/>
      <c r="AS41" s="723"/>
      <c r="AT41" s="723"/>
      <c r="AU41" s="723"/>
      <c r="AV41" s="723"/>
      <c r="AW41" s="723"/>
      <c r="AX41" s="723"/>
      <c r="AY41" s="724"/>
      <c r="AZ41" s="659">
        <v>99259</v>
      </c>
      <c r="BA41" s="660"/>
      <c r="BB41" s="660"/>
      <c r="BC41" s="660"/>
      <c r="BD41" s="692"/>
      <c r="BE41" s="692"/>
      <c r="BF41" s="714"/>
      <c r="BG41" s="707"/>
      <c r="BH41" s="708"/>
      <c r="BI41" s="708"/>
      <c r="BJ41" s="708"/>
      <c r="BK41" s="708"/>
      <c r="BL41" s="211"/>
      <c r="BM41" s="657" t="s">
        <v>336</v>
      </c>
      <c r="BN41" s="657"/>
      <c r="BO41" s="657"/>
      <c r="BP41" s="657"/>
      <c r="BQ41" s="657"/>
      <c r="BR41" s="657"/>
      <c r="BS41" s="657"/>
      <c r="BT41" s="657"/>
      <c r="BU41" s="658"/>
      <c r="BV41" s="659" t="s">
        <v>122</v>
      </c>
      <c r="BW41" s="660"/>
      <c r="BX41" s="660"/>
      <c r="BY41" s="660"/>
      <c r="BZ41" s="660"/>
      <c r="CA41" s="660"/>
      <c r="CB41" s="669"/>
      <c r="CD41" s="656" t="s">
        <v>337</v>
      </c>
      <c r="CE41" s="657"/>
      <c r="CF41" s="657"/>
      <c r="CG41" s="657"/>
      <c r="CH41" s="657"/>
      <c r="CI41" s="657"/>
      <c r="CJ41" s="657"/>
      <c r="CK41" s="657"/>
      <c r="CL41" s="657"/>
      <c r="CM41" s="657"/>
      <c r="CN41" s="657"/>
      <c r="CO41" s="657"/>
      <c r="CP41" s="657"/>
      <c r="CQ41" s="658"/>
      <c r="CR41" s="659" t="s">
        <v>122</v>
      </c>
      <c r="CS41" s="692"/>
      <c r="CT41" s="692"/>
      <c r="CU41" s="692"/>
      <c r="CV41" s="692"/>
      <c r="CW41" s="692"/>
      <c r="CX41" s="692"/>
      <c r="CY41" s="693"/>
      <c r="CZ41" s="664" t="s">
        <v>122</v>
      </c>
      <c r="DA41" s="690"/>
      <c r="DB41" s="690"/>
      <c r="DC41" s="694"/>
      <c r="DD41" s="668" t="s">
        <v>122</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338</v>
      </c>
      <c r="AR42" s="729"/>
      <c r="AS42" s="729"/>
      <c r="AT42" s="729"/>
      <c r="AU42" s="729"/>
      <c r="AV42" s="729"/>
      <c r="AW42" s="729"/>
      <c r="AX42" s="729"/>
      <c r="AY42" s="730"/>
      <c r="AZ42" s="731">
        <v>328663</v>
      </c>
      <c r="BA42" s="732"/>
      <c r="BB42" s="732"/>
      <c r="BC42" s="732"/>
      <c r="BD42" s="718"/>
      <c r="BE42" s="718"/>
      <c r="BF42" s="720"/>
      <c r="BG42" s="709"/>
      <c r="BH42" s="710"/>
      <c r="BI42" s="710"/>
      <c r="BJ42" s="710"/>
      <c r="BK42" s="710"/>
      <c r="BL42" s="212"/>
      <c r="BM42" s="681" t="s">
        <v>339</v>
      </c>
      <c r="BN42" s="681"/>
      <c r="BO42" s="681"/>
      <c r="BP42" s="681"/>
      <c r="BQ42" s="681"/>
      <c r="BR42" s="681"/>
      <c r="BS42" s="681"/>
      <c r="BT42" s="681"/>
      <c r="BU42" s="682"/>
      <c r="BV42" s="731">
        <v>395</v>
      </c>
      <c r="BW42" s="732"/>
      <c r="BX42" s="732"/>
      <c r="BY42" s="732"/>
      <c r="BZ42" s="732"/>
      <c r="CA42" s="732"/>
      <c r="CB42" s="741"/>
      <c r="CD42" s="656" t="s">
        <v>340</v>
      </c>
      <c r="CE42" s="657"/>
      <c r="CF42" s="657"/>
      <c r="CG42" s="657"/>
      <c r="CH42" s="657"/>
      <c r="CI42" s="657"/>
      <c r="CJ42" s="657"/>
      <c r="CK42" s="657"/>
      <c r="CL42" s="657"/>
      <c r="CM42" s="657"/>
      <c r="CN42" s="657"/>
      <c r="CO42" s="657"/>
      <c r="CP42" s="657"/>
      <c r="CQ42" s="658"/>
      <c r="CR42" s="659">
        <v>825476</v>
      </c>
      <c r="CS42" s="692"/>
      <c r="CT42" s="692"/>
      <c r="CU42" s="692"/>
      <c r="CV42" s="692"/>
      <c r="CW42" s="692"/>
      <c r="CX42" s="692"/>
      <c r="CY42" s="693"/>
      <c r="CZ42" s="664">
        <v>12.7</v>
      </c>
      <c r="DA42" s="690"/>
      <c r="DB42" s="690"/>
      <c r="DC42" s="694"/>
      <c r="DD42" s="668">
        <v>59232</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341</v>
      </c>
      <c r="CD43" s="656" t="s">
        <v>342</v>
      </c>
      <c r="CE43" s="657"/>
      <c r="CF43" s="657"/>
      <c r="CG43" s="657"/>
      <c r="CH43" s="657"/>
      <c r="CI43" s="657"/>
      <c r="CJ43" s="657"/>
      <c r="CK43" s="657"/>
      <c r="CL43" s="657"/>
      <c r="CM43" s="657"/>
      <c r="CN43" s="657"/>
      <c r="CO43" s="657"/>
      <c r="CP43" s="657"/>
      <c r="CQ43" s="658"/>
      <c r="CR43" s="659" t="s">
        <v>122</v>
      </c>
      <c r="CS43" s="692"/>
      <c r="CT43" s="692"/>
      <c r="CU43" s="692"/>
      <c r="CV43" s="692"/>
      <c r="CW43" s="692"/>
      <c r="CX43" s="692"/>
      <c r="CY43" s="693"/>
      <c r="CZ43" s="664" t="s">
        <v>122</v>
      </c>
      <c r="DA43" s="690"/>
      <c r="DB43" s="690"/>
      <c r="DC43" s="694"/>
      <c r="DD43" s="668" t="s">
        <v>122</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343</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291</v>
      </c>
      <c r="CE44" s="696"/>
      <c r="CF44" s="656" t="s">
        <v>344</v>
      </c>
      <c r="CG44" s="657"/>
      <c r="CH44" s="657"/>
      <c r="CI44" s="657"/>
      <c r="CJ44" s="657"/>
      <c r="CK44" s="657"/>
      <c r="CL44" s="657"/>
      <c r="CM44" s="657"/>
      <c r="CN44" s="657"/>
      <c r="CO44" s="657"/>
      <c r="CP44" s="657"/>
      <c r="CQ44" s="658"/>
      <c r="CR44" s="659">
        <v>825476</v>
      </c>
      <c r="CS44" s="660"/>
      <c r="CT44" s="660"/>
      <c r="CU44" s="660"/>
      <c r="CV44" s="660"/>
      <c r="CW44" s="660"/>
      <c r="CX44" s="660"/>
      <c r="CY44" s="661"/>
      <c r="CZ44" s="664">
        <v>12.7</v>
      </c>
      <c r="DA44" s="665"/>
      <c r="DB44" s="665"/>
      <c r="DC44" s="671"/>
      <c r="DD44" s="668">
        <v>59232</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345</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346</v>
      </c>
      <c r="CG45" s="657"/>
      <c r="CH45" s="657"/>
      <c r="CI45" s="657"/>
      <c r="CJ45" s="657"/>
      <c r="CK45" s="657"/>
      <c r="CL45" s="657"/>
      <c r="CM45" s="657"/>
      <c r="CN45" s="657"/>
      <c r="CO45" s="657"/>
      <c r="CP45" s="657"/>
      <c r="CQ45" s="658"/>
      <c r="CR45" s="659">
        <v>502751</v>
      </c>
      <c r="CS45" s="692"/>
      <c r="CT45" s="692"/>
      <c r="CU45" s="692"/>
      <c r="CV45" s="692"/>
      <c r="CW45" s="692"/>
      <c r="CX45" s="692"/>
      <c r="CY45" s="693"/>
      <c r="CZ45" s="664">
        <v>7.8</v>
      </c>
      <c r="DA45" s="690"/>
      <c r="DB45" s="690"/>
      <c r="DC45" s="694"/>
      <c r="DD45" s="668">
        <v>23907</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347</v>
      </c>
      <c r="CG46" s="657"/>
      <c r="CH46" s="657"/>
      <c r="CI46" s="657"/>
      <c r="CJ46" s="657"/>
      <c r="CK46" s="657"/>
      <c r="CL46" s="657"/>
      <c r="CM46" s="657"/>
      <c r="CN46" s="657"/>
      <c r="CO46" s="657"/>
      <c r="CP46" s="657"/>
      <c r="CQ46" s="658"/>
      <c r="CR46" s="659">
        <v>236242</v>
      </c>
      <c r="CS46" s="660"/>
      <c r="CT46" s="660"/>
      <c r="CU46" s="660"/>
      <c r="CV46" s="660"/>
      <c r="CW46" s="660"/>
      <c r="CX46" s="660"/>
      <c r="CY46" s="661"/>
      <c r="CZ46" s="664">
        <v>3.6</v>
      </c>
      <c r="DA46" s="665"/>
      <c r="DB46" s="665"/>
      <c r="DC46" s="671"/>
      <c r="DD46" s="668">
        <v>33942</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348</v>
      </c>
      <c r="CG47" s="657"/>
      <c r="CH47" s="657"/>
      <c r="CI47" s="657"/>
      <c r="CJ47" s="657"/>
      <c r="CK47" s="657"/>
      <c r="CL47" s="657"/>
      <c r="CM47" s="657"/>
      <c r="CN47" s="657"/>
      <c r="CO47" s="657"/>
      <c r="CP47" s="657"/>
      <c r="CQ47" s="658"/>
      <c r="CR47" s="659" t="s">
        <v>122</v>
      </c>
      <c r="CS47" s="692"/>
      <c r="CT47" s="692"/>
      <c r="CU47" s="692"/>
      <c r="CV47" s="692"/>
      <c r="CW47" s="692"/>
      <c r="CX47" s="692"/>
      <c r="CY47" s="693"/>
      <c r="CZ47" s="664" t="s">
        <v>122</v>
      </c>
      <c r="DA47" s="690"/>
      <c r="DB47" s="690"/>
      <c r="DC47" s="694"/>
      <c r="DD47" s="668" t="s">
        <v>122</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349</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350</v>
      </c>
      <c r="CE49" s="681"/>
      <c r="CF49" s="681"/>
      <c r="CG49" s="681"/>
      <c r="CH49" s="681"/>
      <c r="CI49" s="681"/>
      <c r="CJ49" s="681"/>
      <c r="CK49" s="681"/>
      <c r="CL49" s="681"/>
      <c r="CM49" s="681"/>
      <c r="CN49" s="681"/>
      <c r="CO49" s="681"/>
      <c r="CP49" s="681"/>
      <c r="CQ49" s="682"/>
      <c r="CR49" s="731">
        <v>6481920</v>
      </c>
      <c r="CS49" s="718"/>
      <c r="CT49" s="718"/>
      <c r="CU49" s="718"/>
      <c r="CV49" s="718"/>
      <c r="CW49" s="718"/>
      <c r="CX49" s="718"/>
      <c r="CY49" s="747"/>
      <c r="CZ49" s="739">
        <v>100</v>
      </c>
      <c r="DA49" s="748"/>
      <c r="DB49" s="748"/>
      <c r="DC49" s="749"/>
      <c r="DD49" s="750">
        <v>3983501</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4AeirCR1w6W9knBzPcKdNVfADhu3szLIvIzKvcAV7BaOUdVtqefPHnmCE1yIqqTMELCNy/YpRYG0JuM39fq1nw==" saltValue="5TqXoyd5v2ntPYKSCIyKw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election activeCell="BE33" sqref="BE33:BI33"/>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351</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352</v>
      </c>
      <c r="DK2" s="759"/>
      <c r="DL2" s="759"/>
      <c r="DM2" s="759"/>
      <c r="DN2" s="759"/>
      <c r="DO2" s="760"/>
      <c r="DP2" s="216"/>
      <c r="DQ2" s="758" t="s">
        <v>353</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354</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355</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356</v>
      </c>
      <c r="B5" s="764"/>
      <c r="C5" s="764"/>
      <c r="D5" s="764"/>
      <c r="E5" s="764"/>
      <c r="F5" s="764"/>
      <c r="G5" s="764"/>
      <c r="H5" s="764"/>
      <c r="I5" s="764"/>
      <c r="J5" s="764"/>
      <c r="K5" s="764"/>
      <c r="L5" s="764"/>
      <c r="M5" s="764"/>
      <c r="N5" s="764"/>
      <c r="O5" s="764"/>
      <c r="P5" s="765"/>
      <c r="Q5" s="769" t="s">
        <v>357</v>
      </c>
      <c r="R5" s="770"/>
      <c r="S5" s="770"/>
      <c r="T5" s="770"/>
      <c r="U5" s="771"/>
      <c r="V5" s="769" t="s">
        <v>358</v>
      </c>
      <c r="W5" s="770"/>
      <c r="X5" s="770"/>
      <c r="Y5" s="770"/>
      <c r="Z5" s="771"/>
      <c r="AA5" s="769" t="s">
        <v>359</v>
      </c>
      <c r="AB5" s="770"/>
      <c r="AC5" s="770"/>
      <c r="AD5" s="770"/>
      <c r="AE5" s="770"/>
      <c r="AF5" s="775" t="s">
        <v>360</v>
      </c>
      <c r="AG5" s="770"/>
      <c r="AH5" s="770"/>
      <c r="AI5" s="770"/>
      <c r="AJ5" s="776"/>
      <c r="AK5" s="770" t="s">
        <v>361</v>
      </c>
      <c r="AL5" s="770"/>
      <c r="AM5" s="770"/>
      <c r="AN5" s="770"/>
      <c r="AO5" s="771"/>
      <c r="AP5" s="769" t="s">
        <v>362</v>
      </c>
      <c r="AQ5" s="770"/>
      <c r="AR5" s="770"/>
      <c r="AS5" s="770"/>
      <c r="AT5" s="771"/>
      <c r="AU5" s="769" t="s">
        <v>363</v>
      </c>
      <c r="AV5" s="770"/>
      <c r="AW5" s="770"/>
      <c r="AX5" s="770"/>
      <c r="AY5" s="776"/>
      <c r="AZ5" s="220"/>
      <c r="BA5" s="220"/>
      <c r="BB5" s="220"/>
      <c r="BC5" s="220"/>
      <c r="BD5" s="220"/>
      <c r="BE5" s="221"/>
      <c r="BF5" s="221"/>
      <c r="BG5" s="221"/>
      <c r="BH5" s="221"/>
      <c r="BI5" s="221"/>
      <c r="BJ5" s="221"/>
      <c r="BK5" s="221"/>
      <c r="BL5" s="221"/>
      <c r="BM5" s="221"/>
      <c r="BN5" s="221"/>
      <c r="BO5" s="221"/>
      <c r="BP5" s="221"/>
      <c r="BQ5" s="763" t="s">
        <v>364</v>
      </c>
      <c r="BR5" s="764"/>
      <c r="BS5" s="764"/>
      <c r="BT5" s="764"/>
      <c r="BU5" s="764"/>
      <c r="BV5" s="764"/>
      <c r="BW5" s="764"/>
      <c r="BX5" s="764"/>
      <c r="BY5" s="764"/>
      <c r="BZ5" s="764"/>
      <c r="CA5" s="764"/>
      <c r="CB5" s="764"/>
      <c r="CC5" s="764"/>
      <c r="CD5" s="764"/>
      <c r="CE5" s="764"/>
      <c r="CF5" s="764"/>
      <c r="CG5" s="765"/>
      <c r="CH5" s="769" t="s">
        <v>365</v>
      </c>
      <c r="CI5" s="770"/>
      <c r="CJ5" s="770"/>
      <c r="CK5" s="770"/>
      <c r="CL5" s="771"/>
      <c r="CM5" s="769" t="s">
        <v>366</v>
      </c>
      <c r="CN5" s="770"/>
      <c r="CO5" s="770"/>
      <c r="CP5" s="770"/>
      <c r="CQ5" s="771"/>
      <c r="CR5" s="769" t="s">
        <v>367</v>
      </c>
      <c r="CS5" s="770"/>
      <c r="CT5" s="770"/>
      <c r="CU5" s="770"/>
      <c r="CV5" s="771"/>
      <c r="CW5" s="769" t="s">
        <v>368</v>
      </c>
      <c r="CX5" s="770"/>
      <c r="CY5" s="770"/>
      <c r="CZ5" s="770"/>
      <c r="DA5" s="771"/>
      <c r="DB5" s="769" t="s">
        <v>369</v>
      </c>
      <c r="DC5" s="770"/>
      <c r="DD5" s="770"/>
      <c r="DE5" s="770"/>
      <c r="DF5" s="771"/>
      <c r="DG5" s="799" t="s">
        <v>370</v>
      </c>
      <c r="DH5" s="800"/>
      <c r="DI5" s="800"/>
      <c r="DJ5" s="800"/>
      <c r="DK5" s="801"/>
      <c r="DL5" s="799" t="s">
        <v>371</v>
      </c>
      <c r="DM5" s="800"/>
      <c r="DN5" s="800"/>
      <c r="DO5" s="800"/>
      <c r="DP5" s="801"/>
      <c r="DQ5" s="769" t="s">
        <v>372</v>
      </c>
      <c r="DR5" s="770"/>
      <c r="DS5" s="770"/>
      <c r="DT5" s="770"/>
      <c r="DU5" s="771"/>
      <c r="DV5" s="769" t="s">
        <v>363</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373</v>
      </c>
      <c r="C7" s="786"/>
      <c r="D7" s="786"/>
      <c r="E7" s="786"/>
      <c r="F7" s="786"/>
      <c r="G7" s="786"/>
      <c r="H7" s="786"/>
      <c r="I7" s="786"/>
      <c r="J7" s="786"/>
      <c r="K7" s="786"/>
      <c r="L7" s="786"/>
      <c r="M7" s="786"/>
      <c r="N7" s="786"/>
      <c r="O7" s="786"/>
      <c r="P7" s="787"/>
      <c r="Q7" s="788">
        <v>6785</v>
      </c>
      <c r="R7" s="789"/>
      <c r="S7" s="789"/>
      <c r="T7" s="789"/>
      <c r="U7" s="789"/>
      <c r="V7" s="789">
        <v>6478</v>
      </c>
      <c r="W7" s="789"/>
      <c r="X7" s="789"/>
      <c r="Y7" s="789"/>
      <c r="Z7" s="789"/>
      <c r="AA7" s="789">
        <f>Q7-V7</f>
        <v>307</v>
      </c>
      <c r="AB7" s="789"/>
      <c r="AC7" s="789"/>
      <c r="AD7" s="789"/>
      <c r="AE7" s="790"/>
      <c r="AF7" s="791">
        <v>287</v>
      </c>
      <c r="AG7" s="792"/>
      <c r="AH7" s="792"/>
      <c r="AI7" s="792"/>
      <c r="AJ7" s="793"/>
      <c r="AK7" s="794">
        <v>0</v>
      </c>
      <c r="AL7" s="795"/>
      <c r="AM7" s="795"/>
      <c r="AN7" s="795"/>
      <c r="AO7" s="795"/>
      <c r="AP7" s="795">
        <v>5710</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c r="BT7" s="783"/>
      <c r="BU7" s="783"/>
      <c r="BV7" s="783"/>
      <c r="BW7" s="783"/>
      <c r="BX7" s="783"/>
      <c r="BY7" s="783"/>
      <c r="BZ7" s="783"/>
      <c r="CA7" s="783"/>
      <c r="CB7" s="783"/>
      <c r="CC7" s="783"/>
      <c r="CD7" s="783"/>
      <c r="CE7" s="783"/>
      <c r="CF7" s="783"/>
      <c r="CG7" s="798"/>
      <c r="CH7" s="779"/>
      <c r="CI7" s="780"/>
      <c r="CJ7" s="780"/>
      <c r="CK7" s="780"/>
      <c r="CL7" s="781"/>
      <c r="CM7" s="779"/>
      <c r="CN7" s="780"/>
      <c r="CO7" s="780"/>
      <c r="CP7" s="780"/>
      <c r="CQ7" s="781"/>
      <c r="CR7" s="779"/>
      <c r="CS7" s="780"/>
      <c r="CT7" s="780"/>
      <c r="CU7" s="780"/>
      <c r="CV7" s="781"/>
      <c r="CW7" s="779"/>
      <c r="CX7" s="780"/>
      <c r="CY7" s="780"/>
      <c r="CZ7" s="780"/>
      <c r="DA7" s="781"/>
      <c r="DB7" s="779"/>
      <c r="DC7" s="780"/>
      <c r="DD7" s="780"/>
      <c r="DE7" s="780"/>
      <c r="DF7" s="781"/>
      <c r="DG7" s="779"/>
      <c r="DH7" s="780"/>
      <c r="DI7" s="780"/>
      <c r="DJ7" s="780"/>
      <c r="DK7" s="781"/>
      <c r="DL7" s="779"/>
      <c r="DM7" s="780"/>
      <c r="DN7" s="780"/>
      <c r="DO7" s="780"/>
      <c r="DP7" s="781"/>
      <c r="DQ7" s="779"/>
      <c r="DR7" s="780"/>
      <c r="DS7" s="780"/>
      <c r="DT7" s="780"/>
      <c r="DU7" s="781"/>
      <c r="DV7" s="782"/>
      <c r="DW7" s="783"/>
      <c r="DX7" s="783"/>
      <c r="DY7" s="783"/>
      <c r="DZ7" s="784"/>
      <c r="EA7" s="222"/>
    </row>
    <row r="8" spans="1:131" s="223" customFormat="1" ht="26.25" customHeight="1" x14ac:dyDescent="0.15">
      <c r="A8" s="226">
        <v>2</v>
      </c>
      <c r="B8" s="816" t="s">
        <v>374</v>
      </c>
      <c r="C8" s="817"/>
      <c r="D8" s="817"/>
      <c r="E8" s="817"/>
      <c r="F8" s="817"/>
      <c r="G8" s="817"/>
      <c r="H8" s="817"/>
      <c r="I8" s="817"/>
      <c r="J8" s="817"/>
      <c r="K8" s="817"/>
      <c r="L8" s="817"/>
      <c r="M8" s="817"/>
      <c r="N8" s="817"/>
      <c r="O8" s="817"/>
      <c r="P8" s="818"/>
      <c r="Q8" s="819">
        <v>4</v>
      </c>
      <c r="R8" s="820"/>
      <c r="S8" s="820"/>
      <c r="T8" s="820"/>
      <c r="U8" s="820"/>
      <c r="V8" s="820">
        <v>4</v>
      </c>
      <c r="W8" s="820"/>
      <c r="X8" s="820"/>
      <c r="Y8" s="820"/>
      <c r="Z8" s="820"/>
      <c r="AA8" s="820">
        <v>0</v>
      </c>
      <c r="AB8" s="820"/>
      <c r="AC8" s="820"/>
      <c r="AD8" s="820"/>
      <c r="AE8" s="821"/>
      <c r="AF8" s="822">
        <v>0</v>
      </c>
      <c r="AG8" s="823"/>
      <c r="AH8" s="823"/>
      <c r="AI8" s="823"/>
      <c r="AJ8" s="824"/>
      <c r="AK8" s="805">
        <v>0</v>
      </c>
      <c r="AL8" s="806"/>
      <c r="AM8" s="806"/>
      <c r="AN8" s="806"/>
      <c r="AO8" s="806"/>
      <c r="AP8" s="806">
        <v>0</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376</v>
      </c>
      <c r="B23" s="825" t="s">
        <v>377</v>
      </c>
      <c r="C23" s="826"/>
      <c r="D23" s="826"/>
      <c r="E23" s="826"/>
      <c r="F23" s="826"/>
      <c r="G23" s="826"/>
      <c r="H23" s="826"/>
      <c r="I23" s="826"/>
      <c r="J23" s="826"/>
      <c r="K23" s="826"/>
      <c r="L23" s="826"/>
      <c r="M23" s="826"/>
      <c r="N23" s="826"/>
      <c r="O23" s="826"/>
      <c r="P23" s="827"/>
      <c r="Q23" s="828">
        <f>SUM(Q7:U22)</f>
        <v>6789</v>
      </c>
      <c r="R23" s="829"/>
      <c r="S23" s="829"/>
      <c r="T23" s="829"/>
      <c r="U23" s="829"/>
      <c r="V23" s="829">
        <f t="shared" ref="V23" si="0">SUM(V7:Z22)</f>
        <v>6482</v>
      </c>
      <c r="W23" s="829"/>
      <c r="X23" s="829"/>
      <c r="Y23" s="829"/>
      <c r="Z23" s="829"/>
      <c r="AA23" s="829">
        <f t="shared" ref="AA23" si="1">SUM(AA7:AE22)</f>
        <v>307</v>
      </c>
      <c r="AB23" s="829"/>
      <c r="AC23" s="829"/>
      <c r="AD23" s="829"/>
      <c r="AE23" s="830"/>
      <c r="AF23" s="831">
        <v>287</v>
      </c>
      <c r="AG23" s="829"/>
      <c r="AH23" s="829"/>
      <c r="AI23" s="829"/>
      <c r="AJ23" s="832"/>
      <c r="AK23" s="833"/>
      <c r="AL23" s="834"/>
      <c r="AM23" s="834"/>
      <c r="AN23" s="834"/>
      <c r="AO23" s="834"/>
      <c r="AP23" s="829">
        <f>SUM(AP7:AT22)</f>
        <v>5710</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356</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363</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388</v>
      </c>
      <c r="C28" s="786"/>
      <c r="D28" s="786"/>
      <c r="E28" s="786"/>
      <c r="F28" s="786"/>
      <c r="G28" s="786"/>
      <c r="H28" s="786"/>
      <c r="I28" s="786"/>
      <c r="J28" s="786"/>
      <c r="K28" s="786"/>
      <c r="L28" s="786"/>
      <c r="M28" s="786"/>
      <c r="N28" s="786"/>
      <c r="O28" s="786"/>
      <c r="P28" s="787"/>
      <c r="Q28" s="858">
        <v>750</v>
      </c>
      <c r="R28" s="859"/>
      <c r="S28" s="859"/>
      <c r="T28" s="859"/>
      <c r="U28" s="859"/>
      <c r="V28" s="859">
        <v>749</v>
      </c>
      <c r="W28" s="859"/>
      <c r="X28" s="859"/>
      <c r="Y28" s="859"/>
      <c r="Z28" s="859"/>
      <c r="AA28" s="859">
        <v>1</v>
      </c>
      <c r="AB28" s="859"/>
      <c r="AC28" s="859"/>
      <c r="AD28" s="859"/>
      <c r="AE28" s="860"/>
      <c r="AF28" s="861">
        <v>1</v>
      </c>
      <c r="AG28" s="859"/>
      <c r="AH28" s="859"/>
      <c r="AI28" s="859"/>
      <c r="AJ28" s="862"/>
      <c r="AK28" s="863"/>
      <c r="AL28" s="864"/>
      <c r="AM28" s="864"/>
      <c r="AN28" s="864"/>
      <c r="AO28" s="864"/>
      <c r="AP28" s="864">
        <v>0</v>
      </c>
      <c r="AQ28" s="864"/>
      <c r="AR28" s="864"/>
      <c r="AS28" s="864"/>
      <c r="AT28" s="864"/>
      <c r="AU28" s="864"/>
      <c r="AV28" s="864"/>
      <c r="AW28" s="864"/>
      <c r="AX28" s="864"/>
      <c r="AY28" s="864"/>
      <c r="AZ28" s="865"/>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389</v>
      </c>
      <c r="C29" s="817"/>
      <c r="D29" s="817"/>
      <c r="E29" s="817"/>
      <c r="F29" s="817"/>
      <c r="G29" s="817"/>
      <c r="H29" s="817"/>
      <c r="I29" s="817"/>
      <c r="J29" s="817"/>
      <c r="K29" s="817"/>
      <c r="L29" s="817"/>
      <c r="M29" s="817"/>
      <c r="N29" s="817"/>
      <c r="O29" s="817"/>
      <c r="P29" s="818"/>
      <c r="Q29" s="819">
        <v>141</v>
      </c>
      <c r="R29" s="820"/>
      <c r="S29" s="820"/>
      <c r="T29" s="820"/>
      <c r="U29" s="820"/>
      <c r="V29" s="820">
        <v>140</v>
      </c>
      <c r="W29" s="820"/>
      <c r="X29" s="820"/>
      <c r="Y29" s="820"/>
      <c r="Z29" s="820"/>
      <c r="AA29" s="820">
        <v>1</v>
      </c>
      <c r="AB29" s="820"/>
      <c r="AC29" s="820"/>
      <c r="AD29" s="820"/>
      <c r="AE29" s="821"/>
      <c r="AF29" s="822">
        <v>1</v>
      </c>
      <c r="AG29" s="823"/>
      <c r="AH29" s="823"/>
      <c r="AI29" s="823"/>
      <c r="AJ29" s="824"/>
      <c r="AK29" s="870"/>
      <c r="AL29" s="866"/>
      <c r="AM29" s="866"/>
      <c r="AN29" s="866"/>
      <c r="AO29" s="866"/>
      <c r="AP29" s="866">
        <v>0</v>
      </c>
      <c r="AQ29" s="866"/>
      <c r="AR29" s="866"/>
      <c r="AS29" s="866"/>
      <c r="AT29" s="866"/>
      <c r="AU29" s="866"/>
      <c r="AV29" s="866"/>
      <c r="AW29" s="866"/>
      <c r="AX29" s="866"/>
      <c r="AY29" s="866"/>
      <c r="AZ29" s="867"/>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390</v>
      </c>
      <c r="C30" s="817"/>
      <c r="D30" s="817"/>
      <c r="E30" s="817"/>
      <c r="F30" s="817"/>
      <c r="G30" s="817"/>
      <c r="H30" s="817"/>
      <c r="I30" s="817"/>
      <c r="J30" s="817"/>
      <c r="K30" s="817"/>
      <c r="L30" s="817"/>
      <c r="M30" s="817"/>
      <c r="N30" s="817"/>
      <c r="O30" s="817"/>
      <c r="P30" s="818"/>
      <c r="Q30" s="819">
        <v>1285</v>
      </c>
      <c r="R30" s="820"/>
      <c r="S30" s="820"/>
      <c r="T30" s="820"/>
      <c r="U30" s="820"/>
      <c r="V30" s="820">
        <v>1152</v>
      </c>
      <c r="W30" s="820"/>
      <c r="X30" s="820"/>
      <c r="Y30" s="820"/>
      <c r="Z30" s="820"/>
      <c r="AA30" s="820">
        <v>133</v>
      </c>
      <c r="AB30" s="820"/>
      <c r="AC30" s="820"/>
      <c r="AD30" s="820"/>
      <c r="AE30" s="821"/>
      <c r="AF30" s="822">
        <v>133</v>
      </c>
      <c r="AG30" s="823"/>
      <c r="AH30" s="823"/>
      <c r="AI30" s="823"/>
      <c r="AJ30" s="824"/>
      <c r="AK30" s="870"/>
      <c r="AL30" s="866"/>
      <c r="AM30" s="866"/>
      <c r="AN30" s="866"/>
      <c r="AO30" s="866"/>
      <c r="AP30" s="866">
        <v>0</v>
      </c>
      <c r="AQ30" s="866"/>
      <c r="AR30" s="866"/>
      <c r="AS30" s="866"/>
      <c r="AT30" s="866"/>
      <c r="AU30" s="866"/>
      <c r="AV30" s="866"/>
      <c r="AW30" s="866"/>
      <c r="AX30" s="866"/>
      <c r="AY30" s="866"/>
      <c r="AZ30" s="867"/>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391</v>
      </c>
      <c r="C31" s="817"/>
      <c r="D31" s="817"/>
      <c r="E31" s="817"/>
      <c r="F31" s="817"/>
      <c r="G31" s="817"/>
      <c r="H31" s="817"/>
      <c r="I31" s="817"/>
      <c r="J31" s="817"/>
      <c r="K31" s="817"/>
      <c r="L31" s="817"/>
      <c r="M31" s="817"/>
      <c r="N31" s="817"/>
      <c r="O31" s="817"/>
      <c r="P31" s="818"/>
      <c r="Q31" s="819">
        <v>2</v>
      </c>
      <c r="R31" s="820"/>
      <c r="S31" s="820"/>
      <c r="T31" s="820"/>
      <c r="U31" s="820"/>
      <c r="V31" s="820">
        <v>2</v>
      </c>
      <c r="W31" s="820"/>
      <c r="X31" s="820"/>
      <c r="Y31" s="820"/>
      <c r="Z31" s="820"/>
      <c r="AA31" s="820">
        <v>0</v>
      </c>
      <c r="AB31" s="820"/>
      <c r="AC31" s="820"/>
      <c r="AD31" s="820"/>
      <c r="AE31" s="821"/>
      <c r="AF31" s="822" t="s">
        <v>122</v>
      </c>
      <c r="AG31" s="823"/>
      <c r="AH31" s="823"/>
      <c r="AI31" s="823"/>
      <c r="AJ31" s="824"/>
      <c r="AK31" s="870"/>
      <c r="AL31" s="866"/>
      <c r="AM31" s="866"/>
      <c r="AN31" s="866"/>
      <c r="AO31" s="866"/>
      <c r="AP31" s="866">
        <v>0</v>
      </c>
      <c r="AQ31" s="866"/>
      <c r="AR31" s="866"/>
      <c r="AS31" s="866"/>
      <c r="AT31" s="866"/>
      <c r="AU31" s="866"/>
      <c r="AV31" s="866"/>
      <c r="AW31" s="866"/>
      <c r="AX31" s="866"/>
      <c r="AY31" s="866"/>
      <c r="AZ31" s="867"/>
      <c r="BA31" s="867"/>
      <c r="BB31" s="867"/>
      <c r="BC31" s="867"/>
      <c r="BD31" s="867"/>
      <c r="BE31" s="868"/>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392</v>
      </c>
      <c r="C32" s="817"/>
      <c r="D32" s="817"/>
      <c r="E32" s="817"/>
      <c r="F32" s="817"/>
      <c r="G32" s="817"/>
      <c r="H32" s="817"/>
      <c r="I32" s="817"/>
      <c r="J32" s="817"/>
      <c r="K32" s="817"/>
      <c r="L32" s="817"/>
      <c r="M32" s="817"/>
      <c r="N32" s="817"/>
      <c r="O32" s="817"/>
      <c r="P32" s="818"/>
      <c r="Q32" s="819">
        <v>444</v>
      </c>
      <c r="R32" s="820"/>
      <c r="S32" s="820"/>
      <c r="T32" s="820"/>
      <c r="U32" s="820"/>
      <c r="V32" s="820">
        <v>305</v>
      </c>
      <c r="W32" s="820"/>
      <c r="X32" s="820"/>
      <c r="Y32" s="820"/>
      <c r="Z32" s="820"/>
      <c r="AA32" s="820">
        <v>139</v>
      </c>
      <c r="AB32" s="820"/>
      <c r="AC32" s="820"/>
      <c r="AD32" s="820"/>
      <c r="AE32" s="821"/>
      <c r="AF32" s="822">
        <v>30</v>
      </c>
      <c r="AG32" s="823"/>
      <c r="AH32" s="823"/>
      <c r="AI32" s="823"/>
      <c r="AJ32" s="824"/>
      <c r="AK32" s="870">
        <v>173</v>
      </c>
      <c r="AL32" s="866"/>
      <c r="AM32" s="866"/>
      <c r="AN32" s="866"/>
      <c r="AO32" s="866"/>
      <c r="AP32" s="866">
        <v>1808</v>
      </c>
      <c r="AQ32" s="866"/>
      <c r="AR32" s="866"/>
      <c r="AS32" s="866"/>
      <c r="AT32" s="866"/>
      <c r="AU32" s="866"/>
      <c r="AV32" s="866"/>
      <c r="AW32" s="866"/>
      <c r="AX32" s="866"/>
      <c r="AY32" s="866"/>
      <c r="AZ32" s="867"/>
      <c r="BA32" s="867"/>
      <c r="BB32" s="867"/>
      <c r="BC32" s="867"/>
      <c r="BD32" s="867"/>
      <c r="BE32" s="868" t="s">
        <v>393</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394</v>
      </c>
      <c r="C33" s="817"/>
      <c r="D33" s="817"/>
      <c r="E33" s="817"/>
      <c r="F33" s="817"/>
      <c r="G33" s="817"/>
      <c r="H33" s="817"/>
      <c r="I33" s="817"/>
      <c r="J33" s="817"/>
      <c r="K33" s="817"/>
      <c r="L33" s="817"/>
      <c r="M33" s="817"/>
      <c r="N33" s="817"/>
      <c r="O33" s="817"/>
      <c r="P33" s="818"/>
      <c r="Q33" s="819">
        <v>275</v>
      </c>
      <c r="R33" s="820"/>
      <c r="S33" s="820"/>
      <c r="T33" s="820"/>
      <c r="U33" s="820"/>
      <c r="V33" s="820">
        <v>237</v>
      </c>
      <c r="W33" s="820"/>
      <c r="X33" s="820"/>
      <c r="Y33" s="820"/>
      <c r="Z33" s="820"/>
      <c r="AA33" s="820">
        <v>38</v>
      </c>
      <c r="AB33" s="820"/>
      <c r="AC33" s="820"/>
      <c r="AD33" s="820"/>
      <c r="AE33" s="821"/>
      <c r="AF33" s="822">
        <v>-263</v>
      </c>
      <c r="AG33" s="823"/>
      <c r="AH33" s="823"/>
      <c r="AI33" s="823"/>
      <c r="AJ33" s="824"/>
      <c r="AK33" s="870">
        <v>118</v>
      </c>
      <c r="AL33" s="866"/>
      <c r="AM33" s="866"/>
      <c r="AN33" s="866"/>
      <c r="AO33" s="866"/>
      <c r="AP33" s="866">
        <v>1225</v>
      </c>
      <c r="AQ33" s="866"/>
      <c r="AR33" s="866"/>
      <c r="AS33" s="866"/>
      <c r="AT33" s="866"/>
      <c r="AU33" s="866"/>
      <c r="AV33" s="866"/>
      <c r="AW33" s="866"/>
      <c r="AX33" s="866"/>
      <c r="AY33" s="866"/>
      <c r="AZ33" s="867"/>
      <c r="BA33" s="867"/>
      <c r="BB33" s="867"/>
      <c r="BC33" s="867"/>
      <c r="BD33" s="867"/>
      <c r="BE33" s="868" t="s">
        <v>562</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t="s">
        <v>395</v>
      </c>
      <c r="C34" s="817"/>
      <c r="D34" s="817"/>
      <c r="E34" s="817"/>
      <c r="F34" s="817"/>
      <c r="G34" s="817"/>
      <c r="H34" s="817"/>
      <c r="I34" s="817"/>
      <c r="J34" s="817"/>
      <c r="K34" s="817"/>
      <c r="L34" s="817"/>
      <c r="M34" s="817"/>
      <c r="N34" s="817"/>
      <c r="O34" s="817"/>
      <c r="P34" s="818"/>
      <c r="Q34" s="819">
        <v>7</v>
      </c>
      <c r="R34" s="820"/>
      <c r="S34" s="820"/>
      <c r="T34" s="820"/>
      <c r="U34" s="820"/>
      <c r="V34" s="820">
        <v>7</v>
      </c>
      <c r="W34" s="820"/>
      <c r="X34" s="820"/>
      <c r="Y34" s="820"/>
      <c r="Z34" s="820"/>
      <c r="AA34" s="820">
        <v>0</v>
      </c>
      <c r="AB34" s="820"/>
      <c r="AC34" s="820"/>
      <c r="AD34" s="820"/>
      <c r="AE34" s="821"/>
      <c r="AF34" s="822" t="s">
        <v>122</v>
      </c>
      <c r="AG34" s="823"/>
      <c r="AH34" s="823"/>
      <c r="AI34" s="823"/>
      <c r="AJ34" s="824"/>
      <c r="AK34" s="870">
        <v>1</v>
      </c>
      <c r="AL34" s="866"/>
      <c r="AM34" s="866"/>
      <c r="AN34" s="866"/>
      <c r="AO34" s="866"/>
      <c r="AP34" s="866">
        <v>0</v>
      </c>
      <c r="AQ34" s="866"/>
      <c r="AR34" s="866"/>
      <c r="AS34" s="866"/>
      <c r="AT34" s="866"/>
      <c r="AU34" s="866"/>
      <c r="AV34" s="866"/>
      <c r="AW34" s="866"/>
      <c r="AX34" s="866"/>
      <c r="AY34" s="866"/>
      <c r="AZ34" s="867"/>
      <c r="BA34" s="867"/>
      <c r="BB34" s="867"/>
      <c r="BC34" s="867"/>
      <c r="BD34" s="867"/>
      <c r="BE34" s="868" t="s">
        <v>396</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t="s">
        <v>397</v>
      </c>
      <c r="C35" s="817"/>
      <c r="D35" s="817"/>
      <c r="E35" s="817"/>
      <c r="F35" s="817"/>
      <c r="G35" s="817"/>
      <c r="H35" s="817"/>
      <c r="I35" s="817"/>
      <c r="J35" s="817"/>
      <c r="K35" s="817"/>
      <c r="L35" s="817"/>
      <c r="M35" s="817"/>
      <c r="N35" s="817"/>
      <c r="O35" s="817"/>
      <c r="P35" s="818"/>
      <c r="Q35" s="819">
        <v>2</v>
      </c>
      <c r="R35" s="820"/>
      <c r="S35" s="820"/>
      <c r="T35" s="820"/>
      <c r="U35" s="820"/>
      <c r="V35" s="820">
        <v>2</v>
      </c>
      <c r="W35" s="820"/>
      <c r="X35" s="820"/>
      <c r="Y35" s="820"/>
      <c r="Z35" s="820"/>
      <c r="AA35" s="820">
        <v>0</v>
      </c>
      <c r="AB35" s="820"/>
      <c r="AC35" s="820"/>
      <c r="AD35" s="820"/>
      <c r="AE35" s="821"/>
      <c r="AF35" s="822" t="s">
        <v>122</v>
      </c>
      <c r="AG35" s="823"/>
      <c r="AH35" s="823"/>
      <c r="AI35" s="823"/>
      <c r="AJ35" s="824"/>
      <c r="AK35" s="870">
        <v>1</v>
      </c>
      <c r="AL35" s="866"/>
      <c r="AM35" s="866"/>
      <c r="AN35" s="866"/>
      <c r="AO35" s="866"/>
      <c r="AP35" s="866">
        <v>0</v>
      </c>
      <c r="AQ35" s="866"/>
      <c r="AR35" s="866"/>
      <c r="AS35" s="866"/>
      <c r="AT35" s="866"/>
      <c r="AU35" s="866"/>
      <c r="AV35" s="866"/>
      <c r="AW35" s="866"/>
      <c r="AX35" s="866"/>
      <c r="AY35" s="866"/>
      <c r="AZ35" s="867"/>
      <c r="BA35" s="867"/>
      <c r="BB35" s="867"/>
      <c r="BC35" s="867"/>
      <c r="BD35" s="867"/>
      <c r="BE35" s="868" t="s">
        <v>396</v>
      </c>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398</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376</v>
      </c>
      <c r="B63" s="825" t="s">
        <v>399</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-98</v>
      </c>
      <c r="AG63" s="880"/>
      <c r="AH63" s="880"/>
      <c r="AI63" s="880"/>
      <c r="AJ63" s="881"/>
      <c r="AK63" s="882"/>
      <c r="AL63" s="877"/>
      <c r="AM63" s="877"/>
      <c r="AN63" s="877"/>
      <c r="AO63" s="877"/>
      <c r="AP63" s="880">
        <f>SUM(AP28:AT62)</f>
        <v>3033</v>
      </c>
      <c r="AQ63" s="880"/>
      <c r="AR63" s="880"/>
      <c r="AS63" s="880"/>
      <c r="AT63" s="880"/>
      <c r="AU63" s="880"/>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401</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402</v>
      </c>
      <c r="AV66" s="770"/>
      <c r="AW66" s="770"/>
      <c r="AX66" s="770"/>
      <c r="AY66" s="771"/>
      <c r="AZ66" s="769" t="s">
        <v>363</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553</v>
      </c>
      <c r="C68" s="906"/>
      <c r="D68" s="906"/>
      <c r="E68" s="906"/>
      <c r="F68" s="906"/>
      <c r="G68" s="906"/>
      <c r="H68" s="906"/>
      <c r="I68" s="906"/>
      <c r="J68" s="906"/>
      <c r="K68" s="906"/>
      <c r="L68" s="906"/>
      <c r="M68" s="906"/>
      <c r="N68" s="906"/>
      <c r="O68" s="906"/>
      <c r="P68" s="907"/>
      <c r="Q68" s="908">
        <v>724075</v>
      </c>
      <c r="R68" s="902"/>
      <c r="S68" s="902"/>
      <c r="T68" s="902"/>
      <c r="U68" s="902"/>
      <c r="V68" s="902">
        <v>724062</v>
      </c>
      <c r="W68" s="902"/>
      <c r="X68" s="902"/>
      <c r="Y68" s="902"/>
      <c r="Z68" s="902"/>
      <c r="AA68" s="902">
        <v>13</v>
      </c>
      <c r="AB68" s="902"/>
      <c r="AC68" s="902"/>
      <c r="AD68" s="902"/>
      <c r="AE68" s="902"/>
      <c r="AF68" s="902">
        <v>13</v>
      </c>
      <c r="AG68" s="902"/>
      <c r="AH68" s="902"/>
      <c r="AI68" s="902"/>
      <c r="AJ68" s="902"/>
      <c r="AK68" s="902"/>
      <c r="AL68" s="902"/>
      <c r="AM68" s="902"/>
      <c r="AN68" s="902"/>
      <c r="AO68" s="902"/>
      <c r="AP68" s="902">
        <v>0</v>
      </c>
      <c r="AQ68" s="902"/>
      <c r="AR68" s="902"/>
      <c r="AS68" s="902"/>
      <c r="AT68" s="902"/>
      <c r="AU68" s="902"/>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554</v>
      </c>
      <c r="C69" s="910"/>
      <c r="D69" s="910"/>
      <c r="E69" s="910"/>
      <c r="F69" s="910"/>
      <c r="G69" s="910"/>
      <c r="H69" s="910"/>
      <c r="I69" s="910"/>
      <c r="J69" s="910"/>
      <c r="K69" s="910"/>
      <c r="L69" s="910"/>
      <c r="M69" s="910"/>
      <c r="N69" s="910"/>
      <c r="O69" s="910"/>
      <c r="P69" s="911"/>
      <c r="Q69" s="912">
        <v>152763</v>
      </c>
      <c r="R69" s="866"/>
      <c r="S69" s="866"/>
      <c r="T69" s="866"/>
      <c r="U69" s="866"/>
      <c r="V69" s="866">
        <v>139676</v>
      </c>
      <c r="W69" s="866"/>
      <c r="X69" s="866"/>
      <c r="Y69" s="866"/>
      <c r="Z69" s="866"/>
      <c r="AA69" s="866">
        <v>13087</v>
      </c>
      <c r="AB69" s="866"/>
      <c r="AC69" s="866"/>
      <c r="AD69" s="866"/>
      <c r="AE69" s="866"/>
      <c r="AF69" s="866">
        <v>13087</v>
      </c>
      <c r="AG69" s="866"/>
      <c r="AH69" s="866"/>
      <c r="AI69" s="866"/>
      <c r="AJ69" s="866"/>
      <c r="AK69" s="866"/>
      <c r="AL69" s="866"/>
      <c r="AM69" s="866"/>
      <c r="AN69" s="866"/>
      <c r="AO69" s="866"/>
      <c r="AP69" s="866">
        <v>0</v>
      </c>
      <c r="AQ69" s="866"/>
      <c r="AR69" s="866"/>
      <c r="AS69" s="866"/>
      <c r="AT69" s="866"/>
      <c r="AU69" s="866"/>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555</v>
      </c>
      <c r="C70" s="910"/>
      <c r="D70" s="910"/>
      <c r="E70" s="910"/>
      <c r="F70" s="910"/>
      <c r="G70" s="910"/>
      <c r="H70" s="910"/>
      <c r="I70" s="910"/>
      <c r="J70" s="910"/>
      <c r="K70" s="910"/>
      <c r="L70" s="910"/>
      <c r="M70" s="910"/>
      <c r="N70" s="910"/>
      <c r="O70" s="910"/>
      <c r="P70" s="911"/>
      <c r="Q70" s="912">
        <v>2003211</v>
      </c>
      <c r="R70" s="866"/>
      <c r="S70" s="866"/>
      <c r="T70" s="866"/>
      <c r="U70" s="866"/>
      <c r="V70" s="866">
        <v>1977116</v>
      </c>
      <c r="W70" s="866"/>
      <c r="X70" s="866"/>
      <c r="Y70" s="866"/>
      <c r="Z70" s="866"/>
      <c r="AA70" s="866">
        <v>26095</v>
      </c>
      <c r="AB70" s="866"/>
      <c r="AC70" s="866"/>
      <c r="AD70" s="866"/>
      <c r="AE70" s="866"/>
      <c r="AF70" s="866">
        <v>26095</v>
      </c>
      <c r="AG70" s="866"/>
      <c r="AH70" s="866"/>
      <c r="AI70" s="866"/>
      <c r="AJ70" s="866"/>
      <c r="AK70" s="866"/>
      <c r="AL70" s="866"/>
      <c r="AM70" s="866"/>
      <c r="AN70" s="866"/>
      <c r="AO70" s="866"/>
      <c r="AP70" s="866">
        <v>3643</v>
      </c>
      <c r="AQ70" s="866"/>
      <c r="AR70" s="866"/>
      <c r="AS70" s="866"/>
      <c r="AT70" s="866"/>
      <c r="AU70" s="866"/>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556</v>
      </c>
      <c r="C71" s="910"/>
      <c r="D71" s="910"/>
      <c r="E71" s="910"/>
      <c r="F71" s="910"/>
      <c r="G71" s="910"/>
      <c r="H71" s="910"/>
      <c r="I71" s="910"/>
      <c r="J71" s="910"/>
      <c r="K71" s="910"/>
      <c r="L71" s="910"/>
      <c r="M71" s="910"/>
      <c r="N71" s="910"/>
      <c r="O71" s="910"/>
      <c r="P71" s="911"/>
      <c r="Q71" s="912">
        <v>44064</v>
      </c>
      <c r="R71" s="866"/>
      <c r="S71" s="866"/>
      <c r="T71" s="866"/>
      <c r="U71" s="866"/>
      <c r="V71" s="866">
        <v>40414</v>
      </c>
      <c r="W71" s="866"/>
      <c r="X71" s="866"/>
      <c r="Y71" s="866"/>
      <c r="Z71" s="866"/>
      <c r="AA71" s="866">
        <v>3650</v>
      </c>
      <c r="AB71" s="866"/>
      <c r="AC71" s="866"/>
      <c r="AD71" s="866"/>
      <c r="AE71" s="866"/>
      <c r="AF71" s="866">
        <v>3650</v>
      </c>
      <c r="AG71" s="866"/>
      <c r="AH71" s="866"/>
      <c r="AI71" s="866"/>
      <c r="AJ71" s="866"/>
      <c r="AK71" s="866"/>
      <c r="AL71" s="866"/>
      <c r="AM71" s="866"/>
      <c r="AN71" s="866"/>
      <c r="AO71" s="866"/>
      <c r="AP71" s="866">
        <v>0</v>
      </c>
      <c r="AQ71" s="866"/>
      <c r="AR71" s="866"/>
      <c r="AS71" s="866"/>
      <c r="AT71" s="866"/>
      <c r="AU71" s="866"/>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c r="C72" s="910"/>
      <c r="D72" s="910"/>
      <c r="E72" s="910"/>
      <c r="F72" s="910"/>
      <c r="G72" s="910"/>
      <c r="H72" s="910"/>
      <c r="I72" s="910"/>
      <c r="J72" s="910"/>
      <c r="K72" s="910"/>
      <c r="L72" s="910"/>
      <c r="M72" s="910"/>
      <c r="N72" s="910"/>
      <c r="O72" s="910"/>
      <c r="P72" s="911"/>
      <c r="Q72" s="912"/>
      <c r="R72" s="866"/>
      <c r="S72" s="866"/>
      <c r="T72" s="866"/>
      <c r="U72" s="866"/>
      <c r="V72" s="866"/>
      <c r="W72" s="866"/>
      <c r="X72" s="866"/>
      <c r="Y72" s="866"/>
      <c r="Z72" s="866"/>
      <c r="AA72" s="866"/>
      <c r="AB72" s="866"/>
      <c r="AC72" s="866"/>
      <c r="AD72" s="866"/>
      <c r="AE72" s="866"/>
      <c r="AF72" s="866"/>
      <c r="AG72" s="866"/>
      <c r="AH72" s="866"/>
      <c r="AI72" s="866"/>
      <c r="AJ72" s="866"/>
      <c r="AK72" s="866"/>
      <c r="AL72" s="866"/>
      <c r="AM72" s="866"/>
      <c r="AN72" s="866"/>
      <c r="AO72" s="866"/>
      <c r="AP72" s="866"/>
      <c r="AQ72" s="866"/>
      <c r="AR72" s="866"/>
      <c r="AS72" s="866"/>
      <c r="AT72" s="866"/>
      <c r="AU72" s="866"/>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c r="C73" s="910"/>
      <c r="D73" s="910"/>
      <c r="E73" s="910"/>
      <c r="F73" s="910"/>
      <c r="G73" s="910"/>
      <c r="H73" s="910"/>
      <c r="I73" s="910"/>
      <c r="J73" s="910"/>
      <c r="K73" s="910"/>
      <c r="L73" s="910"/>
      <c r="M73" s="910"/>
      <c r="N73" s="910"/>
      <c r="O73" s="910"/>
      <c r="P73" s="911"/>
      <c r="Q73" s="912"/>
      <c r="R73" s="866"/>
      <c r="S73" s="866"/>
      <c r="T73" s="866"/>
      <c r="U73" s="866"/>
      <c r="V73" s="866"/>
      <c r="W73" s="866"/>
      <c r="X73" s="866"/>
      <c r="Y73" s="866"/>
      <c r="Z73" s="866"/>
      <c r="AA73" s="866"/>
      <c r="AB73" s="866"/>
      <c r="AC73" s="866"/>
      <c r="AD73" s="866"/>
      <c r="AE73" s="866"/>
      <c r="AF73" s="866"/>
      <c r="AG73" s="866"/>
      <c r="AH73" s="866"/>
      <c r="AI73" s="866"/>
      <c r="AJ73" s="866"/>
      <c r="AK73" s="866"/>
      <c r="AL73" s="866"/>
      <c r="AM73" s="866"/>
      <c r="AN73" s="866"/>
      <c r="AO73" s="866"/>
      <c r="AP73" s="866"/>
      <c r="AQ73" s="866"/>
      <c r="AR73" s="866"/>
      <c r="AS73" s="866"/>
      <c r="AT73" s="866"/>
      <c r="AU73" s="866"/>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376</v>
      </c>
      <c r="B88" s="825" t="s">
        <v>403</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f>SUM(AF68:AJ87)</f>
        <v>42845</v>
      </c>
      <c r="AG88" s="880"/>
      <c r="AH88" s="880"/>
      <c r="AI88" s="880"/>
      <c r="AJ88" s="880"/>
      <c r="AK88" s="877"/>
      <c r="AL88" s="877"/>
      <c r="AM88" s="877"/>
      <c r="AN88" s="877"/>
      <c r="AO88" s="877"/>
      <c r="AP88" s="880">
        <f>SUM(AP68:AT87)</f>
        <v>3643</v>
      </c>
      <c r="AQ88" s="880"/>
      <c r="AR88" s="880"/>
      <c r="AS88" s="880"/>
      <c r="AT88" s="880"/>
      <c r="AU88" s="880"/>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404</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405</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406</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409</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410</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411</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412</v>
      </c>
      <c r="AB109" s="929"/>
      <c r="AC109" s="929"/>
      <c r="AD109" s="929"/>
      <c r="AE109" s="930"/>
      <c r="AF109" s="928" t="s">
        <v>413</v>
      </c>
      <c r="AG109" s="929"/>
      <c r="AH109" s="929"/>
      <c r="AI109" s="929"/>
      <c r="AJ109" s="930"/>
      <c r="AK109" s="928" t="s">
        <v>293</v>
      </c>
      <c r="AL109" s="929"/>
      <c r="AM109" s="929"/>
      <c r="AN109" s="929"/>
      <c r="AO109" s="930"/>
      <c r="AP109" s="928" t="s">
        <v>414</v>
      </c>
      <c r="AQ109" s="929"/>
      <c r="AR109" s="929"/>
      <c r="AS109" s="929"/>
      <c r="AT109" s="931"/>
      <c r="AU109" s="948" t="s">
        <v>411</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412</v>
      </c>
      <c r="BR109" s="929"/>
      <c r="BS109" s="929"/>
      <c r="BT109" s="929"/>
      <c r="BU109" s="930"/>
      <c r="BV109" s="928" t="s">
        <v>413</v>
      </c>
      <c r="BW109" s="929"/>
      <c r="BX109" s="929"/>
      <c r="BY109" s="929"/>
      <c r="BZ109" s="930"/>
      <c r="CA109" s="928" t="s">
        <v>293</v>
      </c>
      <c r="CB109" s="929"/>
      <c r="CC109" s="929"/>
      <c r="CD109" s="929"/>
      <c r="CE109" s="930"/>
      <c r="CF109" s="949" t="s">
        <v>414</v>
      </c>
      <c r="CG109" s="949"/>
      <c r="CH109" s="949"/>
      <c r="CI109" s="949"/>
      <c r="CJ109" s="949"/>
      <c r="CK109" s="928" t="s">
        <v>415</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412</v>
      </c>
      <c r="DH109" s="929"/>
      <c r="DI109" s="929"/>
      <c r="DJ109" s="929"/>
      <c r="DK109" s="930"/>
      <c r="DL109" s="928" t="s">
        <v>413</v>
      </c>
      <c r="DM109" s="929"/>
      <c r="DN109" s="929"/>
      <c r="DO109" s="929"/>
      <c r="DP109" s="930"/>
      <c r="DQ109" s="928" t="s">
        <v>293</v>
      </c>
      <c r="DR109" s="929"/>
      <c r="DS109" s="929"/>
      <c r="DT109" s="929"/>
      <c r="DU109" s="930"/>
      <c r="DV109" s="928" t="s">
        <v>414</v>
      </c>
      <c r="DW109" s="929"/>
      <c r="DX109" s="929"/>
      <c r="DY109" s="929"/>
      <c r="DZ109" s="931"/>
    </row>
    <row r="110" spans="1:131" s="218" customFormat="1" ht="26.25" customHeight="1" x14ac:dyDescent="0.15">
      <c r="A110" s="932" t="s">
        <v>416</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549166</v>
      </c>
      <c r="AB110" s="936"/>
      <c r="AC110" s="936"/>
      <c r="AD110" s="936"/>
      <c r="AE110" s="937"/>
      <c r="AF110" s="938">
        <v>550402</v>
      </c>
      <c r="AG110" s="936"/>
      <c r="AH110" s="936"/>
      <c r="AI110" s="936"/>
      <c r="AJ110" s="937"/>
      <c r="AK110" s="938">
        <v>534031</v>
      </c>
      <c r="AL110" s="936"/>
      <c r="AM110" s="936"/>
      <c r="AN110" s="936"/>
      <c r="AO110" s="937"/>
      <c r="AP110" s="939">
        <v>16.2</v>
      </c>
      <c r="AQ110" s="940"/>
      <c r="AR110" s="940"/>
      <c r="AS110" s="940"/>
      <c r="AT110" s="941"/>
      <c r="AU110" s="942" t="s">
        <v>69</v>
      </c>
      <c r="AV110" s="943"/>
      <c r="AW110" s="943"/>
      <c r="AX110" s="943"/>
      <c r="AY110" s="943"/>
      <c r="AZ110" s="965" t="s">
        <v>417</v>
      </c>
      <c r="BA110" s="933"/>
      <c r="BB110" s="933"/>
      <c r="BC110" s="933"/>
      <c r="BD110" s="933"/>
      <c r="BE110" s="933"/>
      <c r="BF110" s="933"/>
      <c r="BG110" s="933"/>
      <c r="BH110" s="933"/>
      <c r="BI110" s="933"/>
      <c r="BJ110" s="933"/>
      <c r="BK110" s="933"/>
      <c r="BL110" s="933"/>
      <c r="BM110" s="933"/>
      <c r="BN110" s="933"/>
      <c r="BO110" s="933"/>
      <c r="BP110" s="934"/>
      <c r="BQ110" s="966">
        <v>5510448</v>
      </c>
      <c r="BR110" s="967"/>
      <c r="BS110" s="967"/>
      <c r="BT110" s="967"/>
      <c r="BU110" s="967"/>
      <c r="BV110" s="967">
        <v>5664690</v>
      </c>
      <c r="BW110" s="967"/>
      <c r="BX110" s="967"/>
      <c r="BY110" s="967"/>
      <c r="BZ110" s="967"/>
      <c r="CA110" s="967">
        <v>5710367</v>
      </c>
      <c r="CB110" s="967"/>
      <c r="CC110" s="967"/>
      <c r="CD110" s="967"/>
      <c r="CE110" s="967"/>
      <c r="CF110" s="980">
        <v>173.7</v>
      </c>
      <c r="CG110" s="981"/>
      <c r="CH110" s="981"/>
      <c r="CI110" s="981"/>
      <c r="CJ110" s="981"/>
      <c r="CK110" s="982" t="s">
        <v>418</v>
      </c>
      <c r="CL110" s="983"/>
      <c r="CM110" s="965" t="s">
        <v>419</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420</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421</v>
      </c>
      <c r="BA111" s="959"/>
      <c r="BB111" s="959"/>
      <c r="BC111" s="959"/>
      <c r="BD111" s="959"/>
      <c r="BE111" s="959"/>
      <c r="BF111" s="959"/>
      <c r="BG111" s="959"/>
      <c r="BH111" s="959"/>
      <c r="BI111" s="959"/>
      <c r="BJ111" s="959"/>
      <c r="BK111" s="959"/>
      <c r="BL111" s="959"/>
      <c r="BM111" s="959"/>
      <c r="BN111" s="959"/>
      <c r="BO111" s="959"/>
      <c r="BP111" s="960"/>
      <c r="BQ111" s="961">
        <v>7970</v>
      </c>
      <c r="BR111" s="962"/>
      <c r="BS111" s="962"/>
      <c r="BT111" s="962"/>
      <c r="BU111" s="962"/>
      <c r="BV111" s="962">
        <v>3267</v>
      </c>
      <c r="BW111" s="962"/>
      <c r="BX111" s="962"/>
      <c r="BY111" s="962"/>
      <c r="BZ111" s="962"/>
      <c r="CA111" s="962" t="s">
        <v>122</v>
      </c>
      <c r="CB111" s="962"/>
      <c r="CC111" s="962"/>
      <c r="CD111" s="962"/>
      <c r="CE111" s="962"/>
      <c r="CF111" s="956" t="s">
        <v>122</v>
      </c>
      <c r="CG111" s="957"/>
      <c r="CH111" s="957"/>
      <c r="CI111" s="957"/>
      <c r="CJ111" s="957"/>
      <c r="CK111" s="984"/>
      <c r="CL111" s="985"/>
      <c r="CM111" s="958" t="s">
        <v>422</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423</v>
      </c>
      <c r="B112" s="989"/>
      <c r="C112" s="959" t="s">
        <v>424</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425</v>
      </c>
      <c r="BA112" s="959"/>
      <c r="BB112" s="959"/>
      <c r="BC112" s="959"/>
      <c r="BD112" s="959"/>
      <c r="BE112" s="959"/>
      <c r="BF112" s="959"/>
      <c r="BG112" s="959"/>
      <c r="BH112" s="959"/>
      <c r="BI112" s="959"/>
      <c r="BJ112" s="959"/>
      <c r="BK112" s="959"/>
      <c r="BL112" s="959"/>
      <c r="BM112" s="959"/>
      <c r="BN112" s="959"/>
      <c r="BO112" s="959"/>
      <c r="BP112" s="960"/>
      <c r="BQ112" s="961">
        <v>2293658</v>
      </c>
      <c r="BR112" s="962"/>
      <c r="BS112" s="962"/>
      <c r="BT112" s="962"/>
      <c r="BU112" s="962"/>
      <c r="BV112" s="962">
        <v>2088820</v>
      </c>
      <c r="BW112" s="962"/>
      <c r="BX112" s="962"/>
      <c r="BY112" s="962"/>
      <c r="BZ112" s="962"/>
      <c r="CA112" s="962">
        <v>1910894</v>
      </c>
      <c r="CB112" s="962"/>
      <c r="CC112" s="962"/>
      <c r="CD112" s="962"/>
      <c r="CE112" s="962"/>
      <c r="CF112" s="956">
        <v>58.1</v>
      </c>
      <c r="CG112" s="957"/>
      <c r="CH112" s="957"/>
      <c r="CI112" s="957"/>
      <c r="CJ112" s="957"/>
      <c r="CK112" s="984"/>
      <c r="CL112" s="985"/>
      <c r="CM112" s="958" t="s">
        <v>426</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427</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277527</v>
      </c>
      <c r="AB113" s="974"/>
      <c r="AC113" s="974"/>
      <c r="AD113" s="974"/>
      <c r="AE113" s="975"/>
      <c r="AF113" s="976">
        <v>291484</v>
      </c>
      <c r="AG113" s="974"/>
      <c r="AH113" s="974"/>
      <c r="AI113" s="974"/>
      <c r="AJ113" s="975"/>
      <c r="AK113" s="976">
        <v>280055</v>
      </c>
      <c r="AL113" s="974"/>
      <c r="AM113" s="974"/>
      <c r="AN113" s="974"/>
      <c r="AO113" s="975"/>
      <c r="AP113" s="977">
        <v>8.5</v>
      </c>
      <c r="AQ113" s="978"/>
      <c r="AR113" s="978"/>
      <c r="AS113" s="978"/>
      <c r="AT113" s="979"/>
      <c r="AU113" s="944"/>
      <c r="AV113" s="945"/>
      <c r="AW113" s="945"/>
      <c r="AX113" s="945"/>
      <c r="AY113" s="945"/>
      <c r="AZ113" s="958" t="s">
        <v>428</v>
      </c>
      <c r="BA113" s="959"/>
      <c r="BB113" s="959"/>
      <c r="BC113" s="959"/>
      <c r="BD113" s="959"/>
      <c r="BE113" s="959"/>
      <c r="BF113" s="959"/>
      <c r="BG113" s="959"/>
      <c r="BH113" s="959"/>
      <c r="BI113" s="959"/>
      <c r="BJ113" s="959"/>
      <c r="BK113" s="959"/>
      <c r="BL113" s="959"/>
      <c r="BM113" s="959"/>
      <c r="BN113" s="959"/>
      <c r="BO113" s="959"/>
      <c r="BP113" s="960"/>
      <c r="BQ113" s="961">
        <v>4572</v>
      </c>
      <c r="BR113" s="962"/>
      <c r="BS113" s="962"/>
      <c r="BT113" s="962"/>
      <c r="BU113" s="962"/>
      <c r="BV113" s="962">
        <v>2624</v>
      </c>
      <c r="BW113" s="962"/>
      <c r="BX113" s="962"/>
      <c r="BY113" s="962"/>
      <c r="BZ113" s="962"/>
      <c r="CA113" s="962">
        <v>664</v>
      </c>
      <c r="CB113" s="962"/>
      <c r="CC113" s="962"/>
      <c r="CD113" s="962"/>
      <c r="CE113" s="962"/>
      <c r="CF113" s="956">
        <v>0</v>
      </c>
      <c r="CG113" s="957"/>
      <c r="CH113" s="957"/>
      <c r="CI113" s="957"/>
      <c r="CJ113" s="957"/>
      <c r="CK113" s="984"/>
      <c r="CL113" s="985"/>
      <c r="CM113" s="958" t="s">
        <v>429</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430</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2546</v>
      </c>
      <c r="AB114" s="995"/>
      <c r="AC114" s="995"/>
      <c r="AD114" s="995"/>
      <c r="AE114" s="996"/>
      <c r="AF114" s="997">
        <v>1176</v>
      </c>
      <c r="AG114" s="995"/>
      <c r="AH114" s="995"/>
      <c r="AI114" s="995"/>
      <c r="AJ114" s="996"/>
      <c r="AK114" s="997">
        <v>9818</v>
      </c>
      <c r="AL114" s="995"/>
      <c r="AM114" s="995"/>
      <c r="AN114" s="995"/>
      <c r="AO114" s="996"/>
      <c r="AP114" s="998">
        <v>0.3</v>
      </c>
      <c r="AQ114" s="999"/>
      <c r="AR114" s="999"/>
      <c r="AS114" s="999"/>
      <c r="AT114" s="1000"/>
      <c r="AU114" s="944"/>
      <c r="AV114" s="945"/>
      <c r="AW114" s="945"/>
      <c r="AX114" s="945"/>
      <c r="AY114" s="945"/>
      <c r="AZ114" s="958" t="s">
        <v>431</v>
      </c>
      <c r="BA114" s="959"/>
      <c r="BB114" s="959"/>
      <c r="BC114" s="959"/>
      <c r="BD114" s="959"/>
      <c r="BE114" s="959"/>
      <c r="BF114" s="959"/>
      <c r="BG114" s="959"/>
      <c r="BH114" s="959"/>
      <c r="BI114" s="959"/>
      <c r="BJ114" s="959"/>
      <c r="BK114" s="959"/>
      <c r="BL114" s="959"/>
      <c r="BM114" s="959"/>
      <c r="BN114" s="959"/>
      <c r="BO114" s="959"/>
      <c r="BP114" s="960"/>
      <c r="BQ114" s="961">
        <v>1066171</v>
      </c>
      <c r="BR114" s="962"/>
      <c r="BS114" s="962"/>
      <c r="BT114" s="962"/>
      <c r="BU114" s="962"/>
      <c r="BV114" s="962">
        <v>1082376</v>
      </c>
      <c r="BW114" s="962"/>
      <c r="BX114" s="962"/>
      <c r="BY114" s="962"/>
      <c r="BZ114" s="962"/>
      <c r="CA114" s="962">
        <v>1081322</v>
      </c>
      <c r="CB114" s="962"/>
      <c r="CC114" s="962"/>
      <c r="CD114" s="962"/>
      <c r="CE114" s="962"/>
      <c r="CF114" s="956">
        <v>32.9</v>
      </c>
      <c r="CG114" s="957"/>
      <c r="CH114" s="957"/>
      <c r="CI114" s="957"/>
      <c r="CJ114" s="957"/>
      <c r="CK114" s="984"/>
      <c r="CL114" s="985"/>
      <c r="CM114" s="958" t="s">
        <v>432</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433</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3457</v>
      </c>
      <c r="AB115" s="974"/>
      <c r="AC115" s="974"/>
      <c r="AD115" s="974"/>
      <c r="AE115" s="975"/>
      <c r="AF115" s="976">
        <v>3452</v>
      </c>
      <c r="AG115" s="974"/>
      <c r="AH115" s="974"/>
      <c r="AI115" s="974"/>
      <c r="AJ115" s="975"/>
      <c r="AK115" s="976">
        <v>2596</v>
      </c>
      <c r="AL115" s="974"/>
      <c r="AM115" s="974"/>
      <c r="AN115" s="974"/>
      <c r="AO115" s="975"/>
      <c r="AP115" s="977">
        <v>0.1</v>
      </c>
      <c r="AQ115" s="978"/>
      <c r="AR115" s="978"/>
      <c r="AS115" s="978"/>
      <c r="AT115" s="979"/>
      <c r="AU115" s="944"/>
      <c r="AV115" s="945"/>
      <c r="AW115" s="945"/>
      <c r="AX115" s="945"/>
      <c r="AY115" s="945"/>
      <c r="AZ115" s="958" t="s">
        <v>434</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435</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436</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1</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437</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438</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176</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439</v>
      </c>
      <c r="Z117" s="930"/>
      <c r="AA117" s="1014">
        <v>832697</v>
      </c>
      <c r="AB117" s="1015"/>
      <c r="AC117" s="1015"/>
      <c r="AD117" s="1015"/>
      <c r="AE117" s="1016"/>
      <c r="AF117" s="1017">
        <v>846514</v>
      </c>
      <c r="AG117" s="1015"/>
      <c r="AH117" s="1015"/>
      <c r="AI117" s="1015"/>
      <c r="AJ117" s="1016"/>
      <c r="AK117" s="1017">
        <v>826500</v>
      </c>
      <c r="AL117" s="1015"/>
      <c r="AM117" s="1015"/>
      <c r="AN117" s="1015"/>
      <c r="AO117" s="1016"/>
      <c r="AP117" s="1018"/>
      <c r="AQ117" s="1019"/>
      <c r="AR117" s="1019"/>
      <c r="AS117" s="1019"/>
      <c r="AT117" s="1020"/>
      <c r="AU117" s="944"/>
      <c r="AV117" s="945"/>
      <c r="AW117" s="945"/>
      <c r="AX117" s="945"/>
      <c r="AY117" s="945"/>
      <c r="AZ117" s="1010" t="s">
        <v>440</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441</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415</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412</v>
      </c>
      <c r="AB118" s="929"/>
      <c r="AC118" s="929"/>
      <c r="AD118" s="929"/>
      <c r="AE118" s="930"/>
      <c r="AF118" s="928" t="s">
        <v>413</v>
      </c>
      <c r="AG118" s="929"/>
      <c r="AH118" s="929"/>
      <c r="AI118" s="929"/>
      <c r="AJ118" s="930"/>
      <c r="AK118" s="928" t="s">
        <v>293</v>
      </c>
      <c r="AL118" s="929"/>
      <c r="AM118" s="929"/>
      <c r="AN118" s="929"/>
      <c r="AO118" s="930"/>
      <c r="AP118" s="1006" t="s">
        <v>414</v>
      </c>
      <c r="AQ118" s="1007"/>
      <c r="AR118" s="1007"/>
      <c r="AS118" s="1007"/>
      <c r="AT118" s="1008"/>
      <c r="AU118" s="944"/>
      <c r="AV118" s="945"/>
      <c r="AW118" s="945"/>
      <c r="AX118" s="945"/>
      <c r="AY118" s="945"/>
      <c r="AZ118" s="1009" t="s">
        <v>442</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443</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418</v>
      </c>
      <c r="B119" s="983"/>
      <c r="C119" s="965" t="s">
        <v>419</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176</v>
      </c>
      <c r="BA119" s="239"/>
      <c r="BB119" s="239"/>
      <c r="BC119" s="239"/>
      <c r="BD119" s="239"/>
      <c r="BE119" s="239"/>
      <c r="BF119" s="239"/>
      <c r="BG119" s="239"/>
      <c r="BH119" s="239"/>
      <c r="BI119" s="239"/>
      <c r="BJ119" s="239"/>
      <c r="BK119" s="239"/>
      <c r="BL119" s="239"/>
      <c r="BM119" s="239"/>
      <c r="BN119" s="239"/>
      <c r="BO119" s="1013" t="s">
        <v>444</v>
      </c>
      <c r="BP119" s="1041"/>
      <c r="BQ119" s="1035">
        <v>8882819</v>
      </c>
      <c r="BR119" s="1036"/>
      <c r="BS119" s="1036"/>
      <c r="BT119" s="1036"/>
      <c r="BU119" s="1036"/>
      <c r="BV119" s="1036">
        <v>8841777</v>
      </c>
      <c r="BW119" s="1036"/>
      <c r="BX119" s="1036"/>
      <c r="BY119" s="1036"/>
      <c r="BZ119" s="1036"/>
      <c r="CA119" s="1036">
        <v>8703247</v>
      </c>
      <c r="CB119" s="1036"/>
      <c r="CC119" s="1036"/>
      <c r="CD119" s="1036"/>
      <c r="CE119" s="1036"/>
      <c r="CF119" s="1037"/>
      <c r="CG119" s="1038"/>
      <c r="CH119" s="1038"/>
      <c r="CI119" s="1038"/>
      <c r="CJ119" s="1039"/>
      <c r="CK119" s="986"/>
      <c r="CL119" s="987"/>
      <c r="CM119" s="1009" t="s">
        <v>445</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7970</v>
      </c>
      <c r="DH119" s="1022"/>
      <c r="DI119" s="1022"/>
      <c r="DJ119" s="1022"/>
      <c r="DK119" s="1023"/>
      <c r="DL119" s="1021">
        <v>3267</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422</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446</v>
      </c>
      <c r="AV120" s="1028"/>
      <c r="AW120" s="1028"/>
      <c r="AX120" s="1028"/>
      <c r="AY120" s="1029"/>
      <c r="AZ120" s="965" t="s">
        <v>447</v>
      </c>
      <c r="BA120" s="933"/>
      <c r="BB120" s="933"/>
      <c r="BC120" s="933"/>
      <c r="BD120" s="933"/>
      <c r="BE120" s="933"/>
      <c r="BF120" s="933"/>
      <c r="BG120" s="933"/>
      <c r="BH120" s="933"/>
      <c r="BI120" s="933"/>
      <c r="BJ120" s="933"/>
      <c r="BK120" s="933"/>
      <c r="BL120" s="933"/>
      <c r="BM120" s="933"/>
      <c r="BN120" s="933"/>
      <c r="BO120" s="933"/>
      <c r="BP120" s="934"/>
      <c r="BQ120" s="966">
        <v>2795826</v>
      </c>
      <c r="BR120" s="967"/>
      <c r="BS120" s="967"/>
      <c r="BT120" s="967"/>
      <c r="BU120" s="967"/>
      <c r="BV120" s="967">
        <v>2702886</v>
      </c>
      <c r="BW120" s="967"/>
      <c r="BX120" s="967"/>
      <c r="BY120" s="967"/>
      <c r="BZ120" s="967"/>
      <c r="CA120" s="967">
        <v>2664839</v>
      </c>
      <c r="CB120" s="967"/>
      <c r="CC120" s="967"/>
      <c r="CD120" s="967"/>
      <c r="CE120" s="967"/>
      <c r="CF120" s="980">
        <v>81.099999999999994</v>
      </c>
      <c r="CG120" s="981"/>
      <c r="CH120" s="981"/>
      <c r="CI120" s="981"/>
      <c r="CJ120" s="981"/>
      <c r="CK120" s="1042" t="s">
        <v>448</v>
      </c>
      <c r="CL120" s="1043"/>
      <c r="CM120" s="1043"/>
      <c r="CN120" s="1043"/>
      <c r="CO120" s="1044"/>
      <c r="CP120" s="1050" t="s">
        <v>394</v>
      </c>
      <c r="CQ120" s="1051"/>
      <c r="CR120" s="1051"/>
      <c r="CS120" s="1051"/>
      <c r="CT120" s="1051"/>
      <c r="CU120" s="1051"/>
      <c r="CV120" s="1051"/>
      <c r="CW120" s="1051"/>
      <c r="CX120" s="1051"/>
      <c r="CY120" s="1051"/>
      <c r="CZ120" s="1051"/>
      <c r="DA120" s="1051"/>
      <c r="DB120" s="1051"/>
      <c r="DC120" s="1051"/>
      <c r="DD120" s="1051"/>
      <c r="DE120" s="1051"/>
      <c r="DF120" s="1052"/>
      <c r="DG120" s="966" t="s">
        <v>122</v>
      </c>
      <c r="DH120" s="967"/>
      <c r="DI120" s="967"/>
      <c r="DJ120" s="967"/>
      <c r="DK120" s="967"/>
      <c r="DL120" s="967" t="s">
        <v>122</v>
      </c>
      <c r="DM120" s="967"/>
      <c r="DN120" s="967"/>
      <c r="DO120" s="967"/>
      <c r="DP120" s="967"/>
      <c r="DQ120" s="967">
        <v>1118774</v>
      </c>
      <c r="DR120" s="967"/>
      <c r="DS120" s="967"/>
      <c r="DT120" s="967"/>
      <c r="DU120" s="967"/>
      <c r="DV120" s="968">
        <v>34</v>
      </c>
      <c r="DW120" s="968"/>
      <c r="DX120" s="968"/>
      <c r="DY120" s="968"/>
      <c r="DZ120" s="969"/>
    </row>
    <row r="121" spans="1:130" s="218" customFormat="1" ht="26.25" customHeight="1" x14ac:dyDescent="0.15">
      <c r="A121" s="1093"/>
      <c r="B121" s="985"/>
      <c r="C121" s="1010" t="s">
        <v>449</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450</v>
      </c>
      <c r="BA121" s="959"/>
      <c r="BB121" s="959"/>
      <c r="BC121" s="959"/>
      <c r="BD121" s="959"/>
      <c r="BE121" s="959"/>
      <c r="BF121" s="959"/>
      <c r="BG121" s="959"/>
      <c r="BH121" s="959"/>
      <c r="BI121" s="959"/>
      <c r="BJ121" s="959"/>
      <c r="BK121" s="959"/>
      <c r="BL121" s="959"/>
      <c r="BM121" s="959"/>
      <c r="BN121" s="959"/>
      <c r="BO121" s="959"/>
      <c r="BP121" s="960"/>
      <c r="BQ121" s="961">
        <v>258299</v>
      </c>
      <c r="BR121" s="962"/>
      <c r="BS121" s="962"/>
      <c r="BT121" s="962"/>
      <c r="BU121" s="962"/>
      <c r="BV121" s="962">
        <v>254319</v>
      </c>
      <c r="BW121" s="962"/>
      <c r="BX121" s="962"/>
      <c r="BY121" s="962"/>
      <c r="BZ121" s="962"/>
      <c r="CA121" s="962">
        <v>250468</v>
      </c>
      <c r="CB121" s="962"/>
      <c r="CC121" s="962"/>
      <c r="CD121" s="962"/>
      <c r="CE121" s="962"/>
      <c r="CF121" s="956">
        <v>7.6</v>
      </c>
      <c r="CG121" s="957"/>
      <c r="CH121" s="957"/>
      <c r="CI121" s="957"/>
      <c r="CJ121" s="957"/>
      <c r="CK121" s="1045"/>
      <c r="CL121" s="1046"/>
      <c r="CM121" s="1046"/>
      <c r="CN121" s="1046"/>
      <c r="CO121" s="1047"/>
      <c r="CP121" s="1055" t="s">
        <v>392</v>
      </c>
      <c r="CQ121" s="1056"/>
      <c r="CR121" s="1056"/>
      <c r="CS121" s="1056"/>
      <c r="CT121" s="1056"/>
      <c r="CU121" s="1056"/>
      <c r="CV121" s="1056"/>
      <c r="CW121" s="1056"/>
      <c r="CX121" s="1056"/>
      <c r="CY121" s="1056"/>
      <c r="CZ121" s="1056"/>
      <c r="DA121" s="1056"/>
      <c r="DB121" s="1056"/>
      <c r="DC121" s="1056"/>
      <c r="DD121" s="1056"/>
      <c r="DE121" s="1056"/>
      <c r="DF121" s="1057"/>
      <c r="DG121" s="961">
        <v>929964</v>
      </c>
      <c r="DH121" s="962"/>
      <c r="DI121" s="962"/>
      <c r="DJ121" s="962"/>
      <c r="DK121" s="962"/>
      <c r="DL121" s="962">
        <v>849730</v>
      </c>
      <c r="DM121" s="962"/>
      <c r="DN121" s="962"/>
      <c r="DO121" s="962"/>
      <c r="DP121" s="962"/>
      <c r="DQ121" s="962">
        <v>792120</v>
      </c>
      <c r="DR121" s="962"/>
      <c r="DS121" s="962"/>
      <c r="DT121" s="962"/>
      <c r="DU121" s="962"/>
      <c r="DV121" s="963">
        <v>24.1</v>
      </c>
      <c r="DW121" s="963"/>
      <c r="DX121" s="963"/>
      <c r="DY121" s="963"/>
      <c r="DZ121" s="964"/>
    </row>
    <row r="122" spans="1:130" s="218" customFormat="1" ht="26.25" customHeight="1" x14ac:dyDescent="0.15">
      <c r="A122" s="1093"/>
      <c r="B122" s="985"/>
      <c r="C122" s="958" t="s">
        <v>432</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451</v>
      </c>
      <c r="BA122" s="1001"/>
      <c r="BB122" s="1001"/>
      <c r="BC122" s="1001"/>
      <c r="BD122" s="1001"/>
      <c r="BE122" s="1001"/>
      <c r="BF122" s="1001"/>
      <c r="BG122" s="1001"/>
      <c r="BH122" s="1001"/>
      <c r="BI122" s="1001"/>
      <c r="BJ122" s="1001"/>
      <c r="BK122" s="1001"/>
      <c r="BL122" s="1001"/>
      <c r="BM122" s="1001"/>
      <c r="BN122" s="1001"/>
      <c r="BO122" s="1001"/>
      <c r="BP122" s="1002"/>
      <c r="BQ122" s="1035">
        <v>4554287</v>
      </c>
      <c r="BR122" s="1036"/>
      <c r="BS122" s="1036"/>
      <c r="BT122" s="1036"/>
      <c r="BU122" s="1036"/>
      <c r="BV122" s="1036">
        <v>4459096</v>
      </c>
      <c r="BW122" s="1036"/>
      <c r="BX122" s="1036"/>
      <c r="BY122" s="1036"/>
      <c r="BZ122" s="1036"/>
      <c r="CA122" s="1036">
        <v>4174713</v>
      </c>
      <c r="CB122" s="1036"/>
      <c r="CC122" s="1036"/>
      <c r="CD122" s="1036"/>
      <c r="CE122" s="1036"/>
      <c r="CF122" s="1053">
        <v>127</v>
      </c>
      <c r="CG122" s="1054"/>
      <c r="CH122" s="1054"/>
      <c r="CI122" s="1054"/>
      <c r="CJ122" s="1054"/>
      <c r="CK122" s="1045"/>
      <c r="CL122" s="1046"/>
      <c r="CM122" s="1046"/>
      <c r="CN122" s="1046"/>
      <c r="CO122" s="1047"/>
      <c r="CP122" s="1055" t="s">
        <v>391</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8" customFormat="1" ht="26.25" customHeight="1" x14ac:dyDescent="0.15">
      <c r="A123" s="1093"/>
      <c r="B123" s="985"/>
      <c r="C123" s="958" t="s">
        <v>438</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176</v>
      </c>
      <c r="BA123" s="239"/>
      <c r="BB123" s="239"/>
      <c r="BC123" s="239"/>
      <c r="BD123" s="239"/>
      <c r="BE123" s="239"/>
      <c r="BF123" s="239"/>
      <c r="BG123" s="239"/>
      <c r="BH123" s="239"/>
      <c r="BI123" s="239"/>
      <c r="BJ123" s="239"/>
      <c r="BK123" s="239"/>
      <c r="BL123" s="239"/>
      <c r="BM123" s="239"/>
      <c r="BN123" s="239"/>
      <c r="BO123" s="1013" t="s">
        <v>452</v>
      </c>
      <c r="BP123" s="1041"/>
      <c r="BQ123" s="1099">
        <v>7608412</v>
      </c>
      <c r="BR123" s="1100"/>
      <c r="BS123" s="1100"/>
      <c r="BT123" s="1100"/>
      <c r="BU123" s="1100"/>
      <c r="BV123" s="1100">
        <v>7416301</v>
      </c>
      <c r="BW123" s="1100"/>
      <c r="BX123" s="1100"/>
      <c r="BY123" s="1100"/>
      <c r="BZ123" s="1100"/>
      <c r="CA123" s="1100">
        <v>7090020</v>
      </c>
      <c r="CB123" s="1100"/>
      <c r="CC123" s="1100"/>
      <c r="CD123" s="1100"/>
      <c r="CE123" s="1100"/>
      <c r="CF123" s="1037"/>
      <c r="CG123" s="1038"/>
      <c r="CH123" s="1038"/>
      <c r="CI123" s="1038"/>
      <c r="CJ123" s="1039"/>
      <c r="CK123" s="1045"/>
      <c r="CL123" s="1046"/>
      <c r="CM123" s="1046"/>
      <c r="CN123" s="1046"/>
      <c r="CO123" s="1047"/>
      <c r="CP123" s="1055" t="s">
        <v>390</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
      <c r="A124" s="1093"/>
      <c r="B124" s="985"/>
      <c r="C124" s="958" t="s">
        <v>441</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453</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39.200000000000003</v>
      </c>
      <c r="BR124" s="1063"/>
      <c r="BS124" s="1063"/>
      <c r="BT124" s="1063"/>
      <c r="BU124" s="1063"/>
      <c r="BV124" s="1063">
        <v>44.8</v>
      </c>
      <c r="BW124" s="1063"/>
      <c r="BX124" s="1063"/>
      <c r="BY124" s="1063"/>
      <c r="BZ124" s="1063"/>
      <c r="CA124" s="1063">
        <v>49</v>
      </c>
      <c r="CB124" s="1063"/>
      <c r="CC124" s="1063"/>
      <c r="CD124" s="1063"/>
      <c r="CE124" s="1063"/>
      <c r="CF124" s="1064"/>
      <c r="CG124" s="1065"/>
      <c r="CH124" s="1065"/>
      <c r="CI124" s="1065"/>
      <c r="CJ124" s="1066"/>
      <c r="CK124" s="1048"/>
      <c r="CL124" s="1048"/>
      <c r="CM124" s="1048"/>
      <c r="CN124" s="1048"/>
      <c r="CO124" s="1049"/>
      <c r="CP124" s="1055" t="s">
        <v>454</v>
      </c>
      <c r="CQ124" s="1056"/>
      <c r="CR124" s="1056"/>
      <c r="CS124" s="1056"/>
      <c r="CT124" s="1056"/>
      <c r="CU124" s="1056"/>
      <c r="CV124" s="1056"/>
      <c r="CW124" s="1056"/>
      <c r="CX124" s="1056"/>
      <c r="CY124" s="1056"/>
      <c r="CZ124" s="1056"/>
      <c r="DA124" s="1056"/>
      <c r="DB124" s="1056"/>
      <c r="DC124" s="1056"/>
      <c r="DD124" s="1056"/>
      <c r="DE124" s="1056"/>
      <c r="DF124" s="1057"/>
      <c r="DG124" s="1040">
        <v>1363694</v>
      </c>
      <c r="DH124" s="1022"/>
      <c r="DI124" s="1022"/>
      <c r="DJ124" s="1022"/>
      <c r="DK124" s="1023"/>
      <c r="DL124" s="1021">
        <v>1239090</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443</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455</v>
      </c>
      <c r="CL125" s="1043"/>
      <c r="CM125" s="1043"/>
      <c r="CN125" s="1043"/>
      <c r="CO125" s="1044"/>
      <c r="CP125" s="965" t="s">
        <v>456</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445</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3455</v>
      </c>
      <c r="AB126" s="995"/>
      <c r="AC126" s="995"/>
      <c r="AD126" s="995"/>
      <c r="AE126" s="996"/>
      <c r="AF126" s="997">
        <v>3451</v>
      </c>
      <c r="AG126" s="995"/>
      <c r="AH126" s="995"/>
      <c r="AI126" s="995"/>
      <c r="AJ126" s="996"/>
      <c r="AK126" s="997">
        <v>2596</v>
      </c>
      <c r="AL126" s="995"/>
      <c r="AM126" s="995"/>
      <c r="AN126" s="995"/>
      <c r="AO126" s="996"/>
      <c r="AP126" s="998">
        <v>0.1</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457</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458</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2</v>
      </c>
      <c r="AB127" s="995"/>
      <c r="AC127" s="995"/>
      <c r="AD127" s="995"/>
      <c r="AE127" s="996"/>
      <c r="AF127" s="997">
        <v>1</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459</v>
      </c>
      <c r="AY127" s="1068"/>
      <c r="AZ127" s="1068"/>
      <c r="BA127" s="1068"/>
      <c r="BB127" s="1068"/>
      <c r="BC127" s="1068"/>
      <c r="BD127" s="1068"/>
      <c r="BE127" s="1069"/>
      <c r="BF127" s="1070" t="s">
        <v>460</v>
      </c>
      <c r="BG127" s="1068"/>
      <c r="BH127" s="1068"/>
      <c r="BI127" s="1068"/>
      <c r="BJ127" s="1068"/>
      <c r="BK127" s="1068"/>
      <c r="BL127" s="1069"/>
      <c r="BM127" s="1070" t="s">
        <v>461</v>
      </c>
      <c r="BN127" s="1068"/>
      <c r="BO127" s="1068"/>
      <c r="BP127" s="1068"/>
      <c r="BQ127" s="1068"/>
      <c r="BR127" s="1068"/>
      <c r="BS127" s="1069"/>
      <c r="BT127" s="1070" t="s">
        <v>462</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463</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464</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465</v>
      </c>
      <c r="X128" s="1079"/>
      <c r="Y128" s="1079"/>
      <c r="Z128" s="1080"/>
      <c r="AA128" s="1081">
        <v>44318</v>
      </c>
      <c r="AB128" s="1082"/>
      <c r="AC128" s="1082"/>
      <c r="AD128" s="1082"/>
      <c r="AE128" s="1083"/>
      <c r="AF128" s="1084">
        <v>35839</v>
      </c>
      <c r="AG128" s="1082"/>
      <c r="AH128" s="1082"/>
      <c r="AI128" s="1082"/>
      <c r="AJ128" s="1083"/>
      <c r="AK128" s="1084">
        <v>40921</v>
      </c>
      <c r="AL128" s="1082"/>
      <c r="AM128" s="1082"/>
      <c r="AN128" s="1082"/>
      <c r="AO128" s="1083"/>
      <c r="AP128" s="1085"/>
      <c r="AQ128" s="1086"/>
      <c r="AR128" s="1086"/>
      <c r="AS128" s="1086"/>
      <c r="AT128" s="1087"/>
      <c r="AU128" s="220"/>
      <c r="AV128" s="220"/>
      <c r="AW128" s="220"/>
      <c r="AX128" s="932" t="s">
        <v>466</v>
      </c>
      <c r="AY128" s="933"/>
      <c r="AZ128" s="933"/>
      <c r="BA128" s="933"/>
      <c r="BB128" s="933"/>
      <c r="BC128" s="933"/>
      <c r="BD128" s="933"/>
      <c r="BE128" s="934"/>
      <c r="BF128" s="1088" t="s">
        <v>122</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467</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468</v>
      </c>
      <c r="X129" s="1107"/>
      <c r="Y129" s="1107"/>
      <c r="Z129" s="1108"/>
      <c r="AA129" s="994">
        <v>3647316</v>
      </c>
      <c r="AB129" s="995"/>
      <c r="AC129" s="995"/>
      <c r="AD129" s="995"/>
      <c r="AE129" s="996"/>
      <c r="AF129" s="997">
        <v>3593980</v>
      </c>
      <c r="AG129" s="995"/>
      <c r="AH129" s="995"/>
      <c r="AI129" s="995"/>
      <c r="AJ129" s="996"/>
      <c r="AK129" s="997">
        <v>3692040</v>
      </c>
      <c r="AL129" s="995"/>
      <c r="AM129" s="995"/>
      <c r="AN129" s="995"/>
      <c r="AO129" s="996"/>
      <c r="AP129" s="1109"/>
      <c r="AQ129" s="1110"/>
      <c r="AR129" s="1110"/>
      <c r="AS129" s="1110"/>
      <c r="AT129" s="1111"/>
      <c r="AU129" s="221"/>
      <c r="AV129" s="221"/>
      <c r="AW129" s="221"/>
      <c r="AX129" s="1101" t="s">
        <v>469</v>
      </c>
      <c r="AY129" s="959"/>
      <c r="AZ129" s="959"/>
      <c r="BA129" s="959"/>
      <c r="BB129" s="959"/>
      <c r="BC129" s="959"/>
      <c r="BD129" s="959"/>
      <c r="BE129" s="960"/>
      <c r="BF129" s="1102" t="s">
        <v>122</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470</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471</v>
      </c>
      <c r="X130" s="1107"/>
      <c r="Y130" s="1107"/>
      <c r="Z130" s="1108"/>
      <c r="AA130" s="994">
        <v>401380</v>
      </c>
      <c r="AB130" s="995"/>
      <c r="AC130" s="995"/>
      <c r="AD130" s="995"/>
      <c r="AE130" s="996"/>
      <c r="AF130" s="997">
        <v>418262</v>
      </c>
      <c r="AG130" s="995"/>
      <c r="AH130" s="995"/>
      <c r="AI130" s="995"/>
      <c r="AJ130" s="996"/>
      <c r="AK130" s="997">
        <v>404824</v>
      </c>
      <c r="AL130" s="995"/>
      <c r="AM130" s="995"/>
      <c r="AN130" s="995"/>
      <c r="AO130" s="996"/>
      <c r="AP130" s="1109"/>
      <c r="AQ130" s="1110"/>
      <c r="AR130" s="1110"/>
      <c r="AS130" s="1110"/>
      <c r="AT130" s="1111"/>
      <c r="AU130" s="221"/>
      <c r="AV130" s="221"/>
      <c r="AW130" s="221"/>
      <c r="AX130" s="1101" t="s">
        <v>472</v>
      </c>
      <c r="AY130" s="959"/>
      <c r="AZ130" s="959"/>
      <c r="BA130" s="959"/>
      <c r="BB130" s="959"/>
      <c r="BC130" s="959"/>
      <c r="BD130" s="959"/>
      <c r="BE130" s="960"/>
      <c r="BF130" s="1137">
        <v>11.9</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473</v>
      </c>
      <c r="X131" s="1144"/>
      <c r="Y131" s="1144"/>
      <c r="Z131" s="1145"/>
      <c r="AA131" s="1040">
        <v>3245936</v>
      </c>
      <c r="AB131" s="1022"/>
      <c r="AC131" s="1022"/>
      <c r="AD131" s="1022"/>
      <c r="AE131" s="1023"/>
      <c r="AF131" s="1021">
        <v>3175718</v>
      </c>
      <c r="AG131" s="1022"/>
      <c r="AH131" s="1022"/>
      <c r="AI131" s="1022"/>
      <c r="AJ131" s="1023"/>
      <c r="AK131" s="1021">
        <v>3287216</v>
      </c>
      <c r="AL131" s="1022"/>
      <c r="AM131" s="1022"/>
      <c r="AN131" s="1022"/>
      <c r="AO131" s="1023"/>
      <c r="AP131" s="1146"/>
      <c r="AQ131" s="1147"/>
      <c r="AR131" s="1147"/>
      <c r="AS131" s="1147"/>
      <c r="AT131" s="1148"/>
      <c r="AU131" s="221"/>
      <c r="AV131" s="221"/>
      <c r="AW131" s="221"/>
      <c r="AX131" s="1119" t="s">
        <v>474</v>
      </c>
      <c r="AY131" s="762"/>
      <c r="AZ131" s="762"/>
      <c r="BA131" s="762"/>
      <c r="BB131" s="762"/>
      <c r="BC131" s="762"/>
      <c r="BD131" s="762"/>
      <c r="BE131" s="1072"/>
      <c r="BF131" s="1120">
        <v>49</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475</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476</v>
      </c>
      <c r="W132" s="1130"/>
      <c r="X132" s="1130"/>
      <c r="Y132" s="1130"/>
      <c r="Z132" s="1131"/>
      <c r="AA132" s="1132">
        <v>11.92257</v>
      </c>
      <c r="AB132" s="1133"/>
      <c r="AC132" s="1133"/>
      <c r="AD132" s="1133"/>
      <c r="AE132" s="1134"/>
      <c r="AF132" s="1135">
        <v>12.356669999999999</v>
      </c>
      <c r="AG132" s="1133"/>
      <c r="AH132" s="1133"/>
      <c r="AI132" s="1133"/>
      <c r="AJ132" s="1134"/>
      <c r="AK132" s="1135">
        <v>11.5829</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477</v>
      </c>
      <c r="W133" s="1113"/>
      <c r="X133" s="1113"/>
      <c r="Y133" s="1113"/>
      <c r="Z133" s="1114"/>
      <c r="AA133" s="1115">
        <v>13</v>
      </c>
      <c r="AB133" s="1116"/>
      <c r="AC133" s="1116"/>
      <c r="AD133" s="1116"/>
      <c r="AE133" s="1117"/>
      <c r="AF133" s="1115">
        <v>12.3</v>
      </c>
      <c r="AG133" s="1116"/>
      <c r="AH133" s="1116"/>
      <c r="AI133" s="1116"/>
      <c r="AJ133" s="1117"/>
      <c r="AK133" s="1115">
        <v>11.9</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PmDXrs1lm+Mdla0W80Zitnm2BoNzpNN1n9dqiVnss+6yNcsFkToHtx2X/1B0BUe/rdeKNnNn1U94P1rjBNJilA==" saltValue="N97oTILiOiLPjSf4BuHiO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K46" zoomScale="85" zoomScaleNormal="85" zoomScaleSheetLayoutView="85" workbookViewId="0">
      <selection activeCell="DD30" sqref="DD30"/>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8xZqvYbm5J8mFnh6kj4KTbYnPVp4kLUHMO9J/ds0u5Xt+bbH+1C+i3N57eTRCkeks4zuMjzrQCfwUPqaY7jU/g==" saltValue="vY4K6QVuPX/SE9mPPA/3MA=="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S46"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otTYD1hmhWt0dAsDVQ4kj5kKyKLM1acmyo0sThu4SpCruCxZHJj00c/w0qAOo+eSJWjsZDnpACq8AoBeq3qeeg==" saltValue="D02Vi4T5f1MkEzeu9Ojb2A==" spinCount="100000"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topLeftCell="A16" workbookViewId="0">
      <selection activeCell="AK38" sqref="AK38:AN38"/>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486</v>
      </c>
      <c r="AL9" s="1153"/>
      <c r="AM9" s="1153"/>
      <c r="AN9" s="1154"/>
      <c r="AO9" s="269">
        <v>1038672</v>
      </c>
      <c r="AP9" s="269">
        <v>157208</v>
      </c>
      <c r="AQ9" s="270">
        <v>156369</v>
      </c>
      <c r="AR9" s="271">
        <v>0.5</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487</v>
      </c>
      <c r="AL10" s="1153"/>
      <c r="AM10" s="1153"/>
      <c r="AN10" s="1154"/>
      <c r="AO10" s="272">
        <v>215299</v>
      </c>
      <c r="AP10" s="272">
        <v>32586</v>
      </c>
      <c r="AQ10" s="273">
        <v>21449</v>
      </c>
      <c r="AR10" s="274">
        <v>51.9</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488</v>
      </c>
      <c r="AL11" s="1153"/>
      <c r="AM11" s="1153"/>
      <c r="AN11" s="1154"/>
      <c r="AO11" s="272" t="s">
        <v>489</v>
      </c>
      <c r="AP11" s="272" t="s">
        <v>489</v>
      </c>
      <c r="AQ11" s="273">
        <v>1663</v>
      </c>
      <c r="AR11" s="274" t="s">
        <v>489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490</v>
      </c>
      <c r="AL12" s="1153"/>
      <c r="AM12" s="1153"/>
      <c r="AN12" s="1154"/>
      <c r="AO12" s="272" t="s">
        <v>489</v>
      </c>
      <c r="AP12" s="272" t="s">
        <v>489</v>
      </c>
      <c r="AQ12" s="273">
        <v>34</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491</v>
      </c>
      <c r="AL13" s="1153"/>
      <c r="AM13" s="1153"/>
      <c r="AN13" s="1154"/>
      <c r="AO13" s="272">
        <v>60175</v>
      </c>
      <c r="AP13" s="272">
        <v>9108</v>
      </c>
      <c r="AQ13" s="273">
        <v>5566</v>
      </c>
      <c r="AR13" s="274">
        <v>63.6</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492</v>
      </c>
      <c r="AL14" s="1153"/>
      <c r="AM14" s="1153"/>
      <c r="AN14" s="1154"/>
      <c r="AO14" s="272" t="s">
        <v>489</v>
      </c>
      <c r="AP14" s="272" t="s">
        <v>489</v>
      </c>
      <c r="AQ14" s="273">
        <v>3589</v>
      </c>
      <c r="AR14" s="274" t="s">
        <v>489</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493</v>
      </c>
      <c r="AL15" s="1156"/>
      <c r="AM15" s="1156"/>
      <c r="AN15" s="1157"/>
      <c r="AO15" s="272">
        <v>-35184</v>
      </c>
      <c r="AP15" s="272">
        <v>-5325</v>
      </c>
      <c r="AQ15" s="273">
        <v>-10547</v>
      </c>
      <c r="AR15" s="274">
        <v>-49.5</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176</v>
      </c>
      <c r="AL16" s="1156"/>
      <c r="AM16" s="1156"/>
      <c r="AN16" s="1157"/>
      <c r="AO16" s="272">
        <v>1278962</v>
      </c>
      <c r="AP16" s="272">
        <v>193577</v>
      </c>
      <c r="AQ16" s="273">
        <v>178125</v>
      </c>
      <c r="AR16" s="274">
        <v>8.6999999999999993</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498</v>
      </c>
      <c r="AL21" s="1159"/>
      <c r="AM21" s="1159"/>
      <c r="AN21" s="1160"/>
      <c r="AO21" s="285">
        <v>12.87</v>
      </c>
      <c r="AP21" s="286">
        <v>14.51</v>
      </c>
      <c r="AQ21" s="287">
        <v>-1.64</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499</v>
      </c>
      <c r="AL22" s="1159"/>
      <c r="AM22" s="1159"/>
      <c r="AN22" s="1160"/>
      <c r="AO22" s="290">
        <v>95.5</v>
      </c>
      <c r="AP22" s="291">
        <v>95.5</v>
      </c>
      <c r="AQ22" s="292">
        <v>0</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500</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503</v>
      </c>
      <c r="AL32" s="1167"/>
      <c r="AM32" s="1167"/>
      <c r="AN32" s="1168"/>
      <c r="AO32" s="300">
        <v>534031</v>
      </c>
      <c r="AP32" s="300">
        <v>80828</v>
      </c>
      <c r="AQ32" s="301">
        <v>89268</v>
      </c>
      <c r="AR32" s="302">
        <v>-9.5</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504</v>
      </c>
      <c r="AL33" s="1167"/>
      <c r="AM33" s="1167"/>
      <c r="AN33" s="1168"/>
      <c r="AO33" s="300" t="s">
        <v>489</v>
      </c>
      <c r="AP33" s="300" t="s">
        <v>489</v>
      </c>
      <c r="AQ33" s="301" t="s">
        <v>489</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505</v>
      </c>
      <c r="AL34" s="1167"/>
      <c r="AM34" s="1167"/>
      <c r="AN34" s="1168"/>
      <c r="AO34" s="300" t="s">
        <v>489</v>
      </c>
      <c r="AP34" s="300" t="s">
        <v>489</v>
      </c>
      <c r="AQ34" s="301" t="s">
        <v>489</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506</v>
      </c>
      <c r="AL35" s="1167"/>
      <c r="AM35" s="1167"/>
      <c r="AN35" s="1168"/>
      <c r="AO35" s="300">
        <v>280055</v>
      </c>
      <c r="AP35" s="300">
        <v>42388</v>
      </c>
      <c r="AQ35" s="301">
        <v>17003</v>
      </c>
      <c r="AR35" s="302">
        <v>149.30000000000001</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507</v>
      </c>
      <c r="AL36" s="1167"/>
      <c r="AM36" s="1167"/>
      <c r="AN36" s="1168"/>
      <c r="AO36" s="300">
        <v>9818</v>
      </c>
      <c r="AP36" s="300">
        <v>1486</v>
      </c>
      <c r="AQ36" s="301">
        <v>5039</v>
      </c>
      <c r="AR36" s="302">
        <v>-70.5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508</v>
      </c>
      <c r="AL37" s="1167"/>
      <c r="AM37" s="1167"/>
      <c r="AN37" s="1168"/>
      <c r="AO37" s="300">
        <v>2596</v>
      </c>
      <c r="AP37" s="300">
        <v>393</v>
      </c>
      <c r="AQ37" s="301">
        <v>909</v>
      </c>
      <c r="AR37" s="302">
        <v>-56.8</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509</v>
      </c>
      <c r="AL38" s="1170"/>
      <c r="AM38" s="1170"/>
      <c r="AN38" s="1171"/>
      <c r="AO38" s="303" t="s">
        <v>489</v>
      </c>
      <c r="AP38" s="303" t="s">
        <v>489</v>
      </c>
      <c r="AQ38" s="304">
        <v>25</v>
      </c>
      <c r="AR38" s="292" t="s">
        <v>489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510</v>
      </c>
      <c r="AL39" s="1170"/>
      <c r="AM39" s="1170"/>
      <c r="AN39" s="1171"/>
      <c r="AO39" s="300">
        <v>-40921</v>
      </c>
      <c r="AP39" s="300">
        <v>-6194</v>
      </c>
      <c r="AQ39" s="301">
        <v>-4913</v>
      </c>
      <c r="AR39" s="302">
        <v>26.1</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511</v>
      </c>
      <c r="AL40" s="1167"/>
      <c r="AM40" s="1167"/>
      <c r="AN40" s="1168"/>
      <c r="AO40" s="300">
        <v>-404824</v>
      </c>
      <c r="AP40" s="300">
        <v>-61272</v>
      </c>
      <c r="AQ40" s="301">
        <v>-72657</v>
      </c>
      <c r="AR40" s="302">
        <v>-15.7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286</v>
      </c>
      <c r="AL41" s="1173"/>
      <c r="AM41" s="1173"/>
      <c r="AN41" s="1174"/>
      <c r="AO41" s="300">
        <v>380755</v>
      </c>
      <c r="AP41" s="300">
        <v>57629</v>
      </c>
      <c r="AQ41" s="301">
        <v>34674</v>
      </c>
      <c r="AR41" s="302">
        <v>66.2</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481</v>
      </c>
      <c r="AN49" s="1163" t="s">
        <v>514</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472662</v>
      </c>
      <c r="AN51" s="322">
        <v>64660</v>
      </c>
      <c r="AO51" s="323">
        <v>-42.9</v>
      </c>
      <c r="AP51" s="324">
        <v>125391</v>
      </c>
      <c r="AQ51" s="325">
        <v>-13.6</v>
      </c>
      <c r="AR51" s="326">
        <v>-29.3</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108747</v>
      </c>
      <c r="AN52" s="330">
        <v>14876</v>
      </c>
      <c r="AO52" s="331">
        <v>-78.599999999999994</v>
      </c>
      <c r="AP52" s="332">
        <v>68516</v>
      </c>
      <c r="AQ52" s="333">
        <v>-18.2</v>
      </c>
      <c r="AR52" s="334">
        <v>-60.4</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463874</v>
      </c>
      <c r="AN53" s="322">
        <v>64823</v>
      </c>
      <c r="AO53" s="323">
        <v>0.3</v>
      </c>
      <c r="AP53" s="324">
        <v>138402</v>
      </c>
      <c r="AQ53" s="325">
        <v>10.4</v>
      </c>
      <c r="AR53" s="326">
        <v>-10.1</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282310</v>
      </c>
      <c r="AN54" s="330">
        <v>39451</v>
      </c>
      <c r="AO54" s="331">
        <v>165.2</v>
      </c>
      <c r="AP54" s="332">
        <v>70652</v>
      </c>
      <c r="AQ54" s="333">
        <v>3.1</v>
      </c>
      <c r="AR54" s="334">
        <v>162.1</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434001</v>
      </c>
      <c r="AN55" s="322">
        <v>62258</v>
      </c>
      <c r="AO55" s="323">
        <v>-4</v>
      </c>
      <c r="AP55" s="324">
        <v>146367</v>
      </c>
      <c r="AQ55" s="325">
        <v>5.8</v>
      </c>
      <c r="AR55" s="326">
        <v>-9.8000000000000007</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111783</v>
      </c>
      <c r="AN56" s="330">
        <v>16035</v>
      </c>
      <c r="AO56" s="331">
        <v>-59.4</v>
      </c>
      <c r="AP56" s="332">
        <v>79441</v>
      </c>
      <c r="AQ56" s="333">
        <v>12.4</v>
      </c>
      <c r="AR56" s="334">
        <v>-71.8</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889453</v>
      </c>
      <c r="AN57" s="322">
        <v>130418</v>
      </c>
      <c r="AO57" s="323">
        <v>109.5</v>
      </c>
      <c r="AP57" s="324">
        <v>165181</v>
      </c>
      <c r="AQ57" s="325">
        <v>12.9</v>
      </c>
      <c r="AR57" s="326">
        <v>96.6</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217792</v>
      </c>
      <c r="AN58" s="330">
        <v>31934</v>
      </c>
      <c r="AO58" s="331">
        <v>99.2</v>
      </c>
      <c r="AP58" s="332">
        <v>82246</v>
      </c>
      <c r="AQ58" s="333">
        <v>3.5</v>
      </c>
      <c r="AR58" s="334">
        <v>95.7</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825476</v>
      </c>
      <c r="AN59" s="322">
        <v>124940</v>
      </c>
      <c r="AO59" s="323">
        <v>-4.2</v>
      </c>
      <c r="AP59" s="324">
        <v>166234</v>
      </c>
      <c r="AQ59" s="325">
        <v>0.6</v>
      </c>
      <c r="AR59" s="326">
        <v>-4.8</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236242</v>
      </c>
      <c r="AN60" s="330">
        <v>35756</v>
      </c>
      <c r="AO60" s="331">
        <v>12</v>
      </c>
      <c r="AP60" s="332">
        <v>89789</v>
      </c>
      <c r="AQ60" s="333">
        <v>9.1999999999999993</v>
      </c>
      <c r="AR60" s="334">
        <v>2.8</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617093</v>
      </c>
      <c r="AN61" s="337">
        <v>89420</v>
      </c>
      <c r="AO61" s="338">
        <v>11.7</v>
      </c>
      <c r="AP61" s="339">
        <v>148315</v>
      </c>
      <c r="AQ61" s="340">
        <v>3.2</v>
      </c>
      <c r="AR61" s="326">
        <v>8.5</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191375</v>
      </c>
      <c r="AN62" s="330">
        <v>27610</v>
      </c>
      <c r="AO62" s="331">
        <v>27.7</v>
      </c>
      <c r="AP62" s="332">
        <v>78129</v>
      </c>
      <c r="AQ62" s="333">
        <v>2</v>
      </c>
      <c r="AR62" s="334">
        <v>25.7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QaoiiKgKVu06xHjweBqmJ18qVbbsYJRrgrn+Sy6HCqX8qJSC+SUmdt600SxsBFTdVk6nphsyzIVGi2I0U9MHPA==" saltValue="11U3MYN38xKVX62rZ/Xya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19" zoomScaleNormal="100" zoomScaleSheetLayoutView="55" workbookViewId="0">
      <selection activeCell="C111" sqref="C111"/>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21" spans="125:125" ht="13.5" hidden="1" customHeight="1" x14ac:dyDescent="0.15">
      <c r="DU121" s="247"/>
    </row>
  </sheetData>
  <sheetProtection algorithmName="SHA-512" hashValue="vrWqN0p7AU8idRPKFmnZEbEbYNO4fOz7FKpIfsdkmeR/ZZSI7Slhl0CDjT6MaTW1HTKC154WydY/Fxo120O/gw==" saltValue="8cmQ8A/SWnbYW4oUmEoH5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S14" zoomScaleNormal="100" zoomScaleSheetLayoutView="55" workbookViewId="0">
      <selection activeCell="AE97" sqref="AE97"/>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XMsvGiNCxhpARQNdq5gQaKYIT6KyorDt8Fiaki919qzti4NeCiLHZrbdCe/yenyK9RNTDWKzA8HMq79kCKD0pw==" saltValue="bGTQWqrLptS+dQdS/tQNe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36"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75" t="s">
        <v>3</v>
      </c>
      <c r="D47" s="1175"/>
      <c r="E47" s="1176"/>
      <c r="F47" s="11">
        <v>64.78</v>
      </c>
      <c r="G47" s="12">
        <v>62.8</v>
      </c>
      <c r="H47" s="12">
        <v>65.27</v>
      </c>
      <c r="I47" s="12">
        <v>61.23</v>
      </c>
      <c r="J47" s="13">
        <v>56.9</v>
      </c>
    </row>
    <row r="48" spans="2:10" ht="57.75" customHeight="1" x14ac:dyDescent="0.15">
      <c r="B48" s="14"/>
      <c r="C48" s="1177" t="s">
        <v>4</v>
      </c>
      <c r="D48" s="1177"/>
      <c r="E48" s="1178"/>
      <c r="F48" s="15">
        <v>5.15</v>
      </c>
      <c r="G48" s="16">
        <v>4.7300000000000004</v>
      </c>
      <c r="H48" s="16">
        <v>6.63</v>
      </c>
      <c r="I48" s="16">
        <v>5.2</v>
      </c>
      <c r="J48" s="17">
        <v>7.78</v>
      </c>
    </row>
    <row r="49" spans="2:10" ht="57.75" customHeight="1" thickBot="1" x14ac:dyDescent="0.2">
      <c r="B49" s="18"/>
      <c r="C49" s="1179" t="s">
        <v>5</v>
      </c>
      <c r="D49" s="1179"/>
      <c r="E49" s="1180"/>
      <c r="F49" s="19" t="s">
        <v>533</v>
      </c>
      <c r="G49" s="20" t="s">
        <v>534</v>
      </c>
      <c r="H49" s="20">
        <v>1.01</v>
      </c>
      <c r="I49" s="20" t="s">
        <v>535</v>
      </c>
      <c r="J49" s="21" t="s">
        <v>536</v>
      </c>
    </row>
    <row r="50" spans="2:10" x14ac:dyDescent="0.15"/>
  </sheetData>
  <sheetProtection algorithmName="SHA-512" hashValue="kEWf3rOdp0ExMSRqlHmUBWZW2F6+lkyFBdoljt39cCwBaJgLlSfjapa4i4DE0JMx9EF8jZyQSJ61zPeb927qVg==" saltValue="UHOm3LMPOKhreAuthgDySA=="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55" zoomScaleNormal="55" zoomScaleSheetLayoutView="100" workbookViewId="0">
      <selection activeCell="J34" sqref="J34"/>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87" t="s">
        <v>537</v>
      </c>
      <c r="D34" s="1187"/>
      <c r="E34" s="1188"/>
      <c r="F34" s="32" t="s">
        <v>489</v>
      </c>
      <c r="G34" s="33" t="s">
        <v>489</v>
      </c>
      <c r="H34" s="33" t="s">
        <v>489</v>
      </c>
      <c r="I34" s="33" t="s">
        <v>489</v>
      </c>
      <c r="J34" s="34" t="s">
        <v>538</v>
      </c>
      <c r="K34" s="22"/>
      <c r="L34" s="22"/>
      <c r="M34" s="22"/>
      <c r="N34" s="22"/>
      <c r="O34" s="22"/>
      <c r="P34" s="22"/>
    </row>
    <row r="35" spans="1:16" ht="39" customHeight="1" x14ac:dyDescent="0.15">
      <c r="A35" s="22"/>
      <c r="B35" s="35"/>
      <c r="C35" s="1181" t="s">
        <v>539</v>
      </c>
      <c r="D35" s="1182"/>
      <c r="E35" s="1183"/>
      <c r="F35" s="36">
        <v>5.14</v>
      </c>
      <c r="G35" s="37">
        <v>4.7300000000000004</v>
      </c>
      <c r="H35" s="37">
        <v>6.62</v>
      </c>
      <c r="I35" s="37">
        <v>5.19</v>
      </c>
      <c r="J35" s="38">
        <v>7.78</v>
      </c>
      <c r="K35" s="22"/>
      <c r="L35" s="22"/>
      <c r="M35" s="22"/>
      <c r="N35" s="22"/>
      <c r="O35" s="22"/>
      <c r="P35" s="22"/>
    </row>
    <row r="36" spans="1:16" ht="39" customHeight="1" x14ac:dyDescent="0.15">
      <c r="A36" s="22"/>
      <c r="B36" s="35"/>
      <c r="C36" s="1181" t="s">
        <v>540</v>
      </c>
      <c r="D36" s="1182"/>
      <c r="E36" s="1183"/>
      <c r="F36" s="36">
        <v>0.97</v>
      </c>
      <c r="G36" s="37">
        <v>1.76</v>
      </c>
      <c r="H36" s="37">
        <v>2.29</v>
      </c>
      <c r="I36" s="37">
        <v>2.69</v>
      </c>
      <c r="J36" s="38">
        <v>3.61</v>
      </c>
      <c r="K36" s="22"/>
      <c r="L36" s="22"/>
      <c r="M36" s="22"/>
      <c r="N36" s="22"/>
      <c r="O36" s="22"/>
      <c r="P36" s="22"/>
    </row>
    <row r="37" spans="1:16" ht="39" customHeight="1" x14ac:dyDescent="0.15">
      <c r="A37" s="22"/>
      <c r="B37" s="35"/>
      <c r="C37" s="1181" t="s">
        <v>541</v>
      </c>
      <c r="D37" s="1182"/>
      <c r="E37" s="1183"/>
      <c r="F37" s="36">
        <v>1.33</v>
      </c>
      <c r="G37" s="37">
        <v>1.41</v>
      </c>
      <c r="H37" s="37">
        <v>1.06</v>
      </c>
      <c r="I37" s="37">
        <v>1.1399999999999999</v>
      </c>
      <c r="J37" s="38">
        <v>0.8</v>
      </c>
      <c r="K37" s="22"/>
      <c r="L37" s="22"/>
      <c r="M37" s="22"/>
      <c r="N37" s="22"/>
      <c r="O37" s="22"/>
      <c r="P37" s="22"/>
    </row>
    <row r="38" spans="1:16" ht="39" customHeight="1" x14ac:dyDescent="0.15">
      <c r="A38" s="22"/>
      <c r="B38" s="35"/>
      <c r="C38" s="1181" t="s">
        <v>542</v>
      </c>
      <c r="D38" s="1182"/>
      <c r="E38" s="1183"/>
      <c r="F38" s="36">
        <v>0.1</v>
      </c>
      <c r="G38" s="37">
        <v>0.18</v>
      </c>
      <c r="H38" s="37">
        <v>0.05</v>
      </c>
      <c r="I38" s="37">
        <v>0.1</v>
      </c>
      <c r="J38" s="38">
        <v>0.03</v>
      </c>
      <c r="K38" s="22"/>
      <c r="L38" s="22"/>
      <c r="M38" s="22"/>
      <c r="N38" s="22"/>
      <c r="O38" s="22"/>
      <c r="P38" s="22"/>
    </row>
    <row r="39" spans="1:16" ht="39" customHeight="1" x14ac:dyDescent="0.15">
      <c r="A39" s="22"/>
      <c r="B39" s="35"/>
      <c r="C39" s="1181" t="s">
        <v>543</v>
      </c>
      <c r="D39" s="1182"/>
      <c r="E39" s="1183"/>
      <c r="F39" s="36">
        <v>0.01</v>
      </c>
      <c r="G39" s="37">
        <v>0.02</v>
      </c>
      <c r="H39" s="37">
        <v>0.03</v>
      </c>
      <c r="I39" s="37">
        <v>0</v>
      </c>
      <c r="J39" s="38">
        <v>0.01</v>
      </c>
      <c r="K39" s="22"/>
      <c r="L39" s="22"/>
      <c r="M39" s="22"/>
      <c r="N39" s="22"/>
      <c r="O39" s="22"/>
      <c r="P39" s="22"/>
    </row>
    <row r="40" spans="1:16" ht="39" customHeight="1" x14ac:dyDescent="0.15">
      <c r="A40" s="22"/>
      <c r="B40" s="35"/>
      <c r="C40" s="1181" t="s">
        <v>544</v>
      </c>
      <c r="D40" s="1182"/>
      <c r="E40" s="1183"/>
      <c r="F40" s="36">
        <v>0</v>
      </c>
      <c r="G40" s="37">
        <v>0</v>
      </c>
      <c r="H40" s="37">
        <v>0</v>
      </c>
      <c r="I40" s="37">
        <v>0</v>
      </c>
      <c r="J40" s="38">
        <v>0</v>
      </c>
      <c r="K40" s="22"/>
      <c r="L40" s="22"/>
      <c r="M40" s="22"/>
      <c r="N40" s="22"/>
      <c r="O40" s="22"/>
      <c r="P40" s="22"/>
    </row>
    <row r="41" spans="1:16" ht="39" customHeight="1" x14ac:dyDescent="0.15">
      <c r="A41" s="22"/>
      <c r="B41" s="35"/>
      <c r="C41" s="1181" t="s">
        <v>545</v>
      </c>
      <c r="D41" s="1182"/>
      <c r="E41" s="1183"/>
      <c r="F41" s="36">
        <v>0</v>
      </c>
      <c r="G41" s="37">
        <v>0</v>
      </c>
      <c r="H41" s="37">
        <v>0</v>
      </c>
      <c r="I41" s="37">
        <v>0</v>
      </c>
      <c r="J41" s="38">
        <v>0</v>
      </c>
      <c r="K41" s="22"/>
      <c r="L41" s="22"/>
      <c r="M41" s="22"/>
      <c r="N41" s="22"/>
      <c r="O41" s="22"/>
      <c r="P41" s="22"/>
    </row>
    <row r="42" spans="1:16" ht="39" customHeight="1" x14ac:dyDescent="0.15">
      <c r="A42" s="22"/>
      <c r="B42" s="39"/>
      <c r="C42" s="1181" t="s">
        <v>546</v>
      </c>
      <c r="D42" s="1182"/>
      <c r="E42" s="1183"/>
      <c r="F42" s="36" t="s">
        <v>489</v>
      </c>
      <c r="G42" s="37" t="s">
        <v>489</v>
      </c>
      <c r="H42" s="37" t="s">
        <v>489</v>
      </c>
      <c r="I42" s="37" t="s">
        <v>489</v>
      </c>
      <c r="J42" s="38" t="s">
        <v>489</v>
      </c>
      <c r="K42" s="22"/>
      <c r="L42" s="22"/>
      <c r="M42" s="22"/>
      <c r="N42" s="22"/>
      <c r="O42" s="22"/>
      <c r="P42" s="22"/>
    </row>
    <row r="43" spans="1:16" ht="39" customHeight="1" thickBot="1" x14ac:dyDescent="0.2">
      <c r="A43" s="22"/>
      <c r="B43" s="40"/>
      <c r="C43" s="1184" t="s">
        <v>547</v>
      </c>
      <c r="D43" s="1185"/>
      <c r="E43" s="1186"/>
      <c r="F43" s="41">
        <v>0</v>
      </c>
      <c r="G43" s="42">
        <v>0.01</v>
      </c>
      <c r="H43" s="42">
        <v>0</v>
      </c>
      <c r="I43" s="42">
        <v>4.57</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s8KRJMRWgdSXZV7gKYcVju3AbFW7I7F9MImsnhHZT0Jb1lr+P4Xwdd2920VEQnOrq8eGJr20i3hifBAGhI3cYg==" saltValue="0cQGwFsHFeVY9F7lTwNli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SheetLayoutView="55" workbookViewId="0">
      <selection activeCell="D58" sqref="D58:J58"/>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629</v>
      </c>
      <c r="L45" s="60">
        <v>591</v>
      </c>
      <c r="M45" s="60">
        <v>549</v>
      </c>
      <c r="N45" s="60">
        <v>550</v>
      </c>
      <c r="O45" s="61">
        <v>534</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489</v>
      </c>
      <c r="L46" s="64" t="s">
        <v>489</v>
      </c>
      <c r="M46" s="64" t="s">
        <v>489</v>
      </c>
      <c r="N46" s="64" t="s">
        <v>489</v>
      </c>
      <c r="O46" s="65" t="s">
        <v>489</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489</v>
      </c>
      <c r="L47" s="64" t="s">
        <v>489</v>
      </c>
      <c r="M47" s="64" t="s">
        <v>489</v>
      </c>
      <c r="N47" s="64" t="s">
        <v>489</v>
      </c>
      <c r="O47" s="65" t="s">
        <v>489</v>
      </c>
      <c r="P47" s="48"/>
      <c r="Q47" s="48"/>
      <c r="R47" s="48"/>
      <c r="S47" s="48"/>
      <c r="T47" s="48"/>
      <c r="U47" s="48"/>
    </row>
    <row r="48" spans="1:21" ht="30.75" customHeight="1" x14ac:dyDescent="0.15">
      <c r="A48" s="48"/>
      <c r="B48" s="1191"/>
      <c r="C48" s="1192"/>
      <c r="D48" s="62"/>
      <c r="E48" s="1197" t="s">
        <v>13</v>
      </c>
      <c r="F48" s="1197"/>
      <c r="G48" s="1197"/>
      <c r="H48" s="1197"/>
      <c r="I48" s="1197"/>
      <c r="J48" s="1198"/>
      <c r="K48" s="63">
        <v>291</v>
      </c>
      <c r="L48" s="64">
        <v>289</v>
      </c>
      <c r="M48" s="64">
        <v>278</v>
      </c>
      <c r="N48" s="64">
        <v>291</v>
      </c>
      <c r="O48" s="65">
        <v>280</v>
      </c>
      <c r="P48" s="48"/>
      <c r="Q48" s="48"/>
      <c r="R48" s="48"/>
      <c r="S48" s="48"/>
      <c r="T48" s="48"/>
      <c r="U48" s="48"/>
    </row>
    <row r="49" spans="1:21" ht="30.75" customHeight="1" x14ac:dyDescent="0.15">
      <c r="A49" s="48"/>
      <c r="B49" s="1191"/>
      <c r="C49" s="1192"/>
      <c r="D49" s="62"/>
      <c r="E49" s="1197" t="s">
        <v>14</v>
      </c>
      <c r="F49" s="1197"/>
      <c r="G49" s="1197"/>
      <c r="H49" s="1197"/>
      <c r="I49" s="1197"/>
      <c r="J49" s="1198"/>
      <c r="K49" s="63">
        <v>4</v>
      </c>
      <c r="L49" s="64">
        <v>3</v>
      </c>
      <c r="M49" s="64">
        <v>3</v>
      </c>
      <c r="N49" s="64">
        <v>1</v>
      </c>
      <c r="O49" s="65">
        <v>10</v>
      </c>
      <c r="P49" s="48"/>
      <c r="Q49" s="48"/>
      <c r="R49" s="48"/>
      <c r="S49" s="48"/>
      <c r="T49" s="48"/>
      <c r="U49" s="48"/>
    </row>
    <row r="50" spans="1:21" ht="30.75" customHeight="1" x14ac:dyDescent="0.15">
      <c r="A50" s="48"/>
      <c r="B50" s="1191"/>
      <c r="C50" s="1192"/>
      <c r="D50" s="62"/>
      <c r="E50" s="1197" t="s">
        <v>15</v>
      </c>
      <c r="F50" s="1197"/>
      <c r="G50" s="1197"/>
      <c r="H50" s="1197"/>
      <c r="I50" s="1197"/>
      <c r="J50" s="1198"/>
      <c r="K50" s="63">
        <v>7</v>
      </c>
      <c r="L50" s="64">
        <v>10</v>
      </c>
      <c r="M50" s="64">
        <v>3</v>
      </c>
      <c r="N50" s="64">
        <v>3</v>
      </c>
      <c r="O50" s="65">
        <v>3</v>
      </c>
      <c r="P50" s="48"/>
      <c r="Q50" s="48"/>
      <c r="R50" s="48"/>
      <c r="S50" s="48"/>
      <c r="T50" s="48"/>
      <c r="U50" s="48"/>
    </row>
    <row r="51" spans="1:21" ht="30.75" customHeight="1" x14ac:dyDescent="0.15">
      <c r="A51" s="48"/>
      <c r="B51" s="1193"/>
      <c r="C51" s="1194"/>
      <c r="D51" s="66"/>
      <c r="E51" s="1197" t="s">
        <v>16</v>
      </c>
      <c r="F51" s="1197"/>
      <c r="G51" s="1197"/>
      <c r="H51" s="1197"/>
      <c r="I51" s="1197"/>
      <c r="J51" s="1198"/>
      <c r="K51" s="63">
        <v>0</v>
      </c>
      <c r="L51" s="64">
        <v>0</v>
      </c>
      <c r="M51" s="64">
        <v>0</v>
      </c>
      <c r="N51" s="64" t="s">
        <v>489</v>
      </c>
      <c r="O51" s="65" t="s">
        <v>489</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502</v>
      </c>
      <c r="L52" s="64">
        <v>471</v>
      </c>
      <c r="M52" s="64">
        <v>445</v>
      </c>
      <c r="N52" s="64">
        <v>454</v>
      </c>
      <c r="O52" s="65">
        <v>446</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429</v>
      </c>
      <c r="L53" s="69">
        <v>422</v>
      </c>
      <c r="M53" s="69">
        <v>388</v>
      </c>
      <c r="N53" s="69">
        <v>391</v>
      </c>
      <c r="O53" s="70">
        <v>381</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548</v>
      </c>
      <c r="L57" s="81" t="s">
        <v>549</v>
      </c>
      <c r="M57" s="81" t="s">
        <v>550</v>
      </c>
      <c r="N57" s="81" t="s">
        <v>551</v>
      </c>
      <c r="O57" s="82" t="s">
        <v>552</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XlB3TY/DX8E/X6yDfmsn4HZpobIObDOEEjbVl98m9lhF1x1F9GaXIrAr7uEtxnd8VJMInZBvlmGSwKH15SJlag==" saltValue="t2Lv+hXhKtl1hLmxcv32c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SheetLayoutView="100" workbookViewId="0">
      <selection activeCell="M46" sqref="M46"/>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220" t="s">
        <v>30</v>
      </c>
      <c r="C41" s="1221"/>
      <c r="D41" s="105"/>
      <c r="E41" s="1226" t="s">
        <v>31</v>
      </c>
      <c r="F41" s="1226"/>
      <c r="G41" s="1226"/>
      <c r="H41" s="1227"/>
      <c r="I41" s="343">
        <v>5473</v>
      </c>
      <c r="J41" s="344">
        <v>5564</v>
      </c>
      <c r="K41" s="344">
        <v>5510</v>
      </c>
      <c r="L41" s="344">
        <v>5665</v>
      </c>
      <c r="M41" s="345">
        <v>5710</v>
      </c>
    </row>
    <row r="42" spans="2:13" ht="27.75" customHeight="1" x14ac:dyDescent="0.15">
      <c r="B42" s="1222"/>
      <c r="C42" s="1223"/>
      <c r="D42" s="106"/>
      <c r="E42" s="1228" t="s">
        <v>32</v>
      </c>
      <c r="F42" s="1228"/>
      <c r="G42" s="1228"/>
      <c r="H42" s="1229"/>
      <c r="I42" s="346">
        <v>24</v>
      </c>
      <c r="J42" s="347">
        <v>13</v>
      </c>
      <c r="K42" s="347">
        <v>8</v>
      </c>
      <c r="L42" s="347">
        <v>3</v>
      </c>
      <c r="M42" s="348" t="s">
        <v>489</v>
      </c>
    </row>
    <row r="43" spans="2:13" ht="27.75" customHeight="1" x14ac:dyDescent="0.15">
      <c r="B43" s="1222"/>
      <c r="C43" s="1223"/>
      <c r="D43" s="106"/>
      <c r="E43" s="1228" t="s">
        <v>33</v>
      </c>
      <c r="F43" s="1228"/>
      <c r="G43" s="1228"/>
      <c r="H43" s="1229"/>
      <c r="I43" s="346">
        <v>2480</v>
      </c>
      <c r="J43" s="347">
        <v>2400</v>
      </c>
      <c r="K43" s="347">
        <v>2294</v>
      </c>
      <c r="L43" s="347">
        <v>2089</v>
      </c>
      <c r="M43" s="348">
        <v>1911</v>
      </c>
    </row>
    <row r="44" spans="2:13" ht="27.75" customHeight="1" x14ac:dyDescent="0.15">
      <c r="B44" s="1222"/>
      <c r="C44" s="1223"/>
      <c r="D44" s="106"/>
      <c r="E44" s="1228" t="s">
        <v>34</v>
      </c>
      <c r="F44" s="1228"/>
      <c r="G44" s="1228"/>
      <c r="H44" s="1229"/>
      <c r="I44" s="346">
        <v>11</v>
      </c>
      <c r="J44" s="347">
        <v>6</v>
      </c>
      <c r="K44" s="347">
        <v>5</v>
      </c>
      <c r="L44" s="347">
        <v>3</v>
      </c>
      <c r="M44" s="348">
        <v>1</v>
      </c>
    </row>
    <row r="45" spans="2:13" ht="27.75" customHeight="1" x14ac:dyDescent="0.15">
      <c r="B45" s="1222"/>
      <c r="C45" s="1223"/>
      <c r="D45" s="106"/>
      <c r="E45" s="1228" t="s">
        <v>35</v>
      </c>
      <c r="F45" s="1228"/>
      <c r="G45" s="1228"/>
      <c r="H45" s="1229"/>
      <c r="I45" s="346">
        <v>1064</v>
      </c>
      <c r="J45" s="347">
        <v>1041</v>
      </c>
      <c r="K45" s="347">
        <v>1066</v>
      </c>
      <c r="L45" s="347">
        <v>1082</v>
      </c>
      <c r="M45" s="348">
        <v>1081</v>
      </c>
    </row>
    <row r="46" spans="2:13" ht="27.75" customHeight="1" x14ac:dyDescent="0.15">
      <c r="B46" s="1222"/>
      <c r="C46" s="1223"/>
      <c r="D46" s="107"/>
      <c r="E46" s="1228" t="s">
        <v>36</v>
      </c>
      <c r="F46" s="1228"/>
      <c r="G46" s="1228"/>
      <c r="H46" s="1229"/>
      <c r="I46" s="346">
        <v>10</v>
      </c>
      <c r="J46" s="347" t="s">
        <v>489</v>
      </c>
      <c r="K46" s="347" t="s">
        <v>489</v>
      </c>
      <c r="L46" s="347" t="s">
        <v>489</v>
      </c>
      <c r="M46" s="348" t="s">
        <v>489</v>
      </c>
    </row>
    <row r="47" spans="2:13" ht="27.75" customHeight="1" x14ac:dyDescent="0.15">
      <c r="B47" s="1222"/>
      <c r="C47" s="1223"/>
      <c r="D47" s="108"/>
      <c r="E47" s="1230" t="s">
        <v>37</v>
      </c>
      <c r="F47" s="1231"/>
      <c r="G47" s="1231"/>
      <c r="H47" s="1232"/>
      <c r="I47" s="346" t="s">
        <v>489</v>
      </c>
      <c r="J47" s="347" t="s">
        <v>489</v>
      </c>
      <c r="K47" s="347" t="s">
        <v>489</v>
      </c>
      <c r="L47" s="347" t="s">
        <v>489</v>
      </c>
      <c r="M47" s="348" t="s">
        <v>489</v>
      </c>
    </row>
    <row r="48" spans="2:13" ht="27.75" customHeight="1" x14ac:dyDescent="0.15">
      <c r="B48" s="1222"/>
      <c r="C48" s="1223"/>
      <c r="D48" s="106"/>
      <c r="E48" s="1228" t="s">
        <v>38</v>
      </c>
      <c r="F48" s="1228"/>
      <c r="G48" s="1228"/>
      <c r="H48" s="1229"/>
      <c r="I48" s="346" t="s">
        <v>489</v>
      </c>
      <c r="J48" s="347" t="s">
        <v>489</v>
      </c>
      <c r="K48" s="347" t="s">
        <v>489</v>
      </c>
      <c r="L48" s="347" t="s">
        <v>489</v>
      </c>
      <c r="M48" s="348" t="s">
        <v>489</v>
      </c>
    </row>
    <row r="49" spans="2:13" ht="27.75" customHeight="1" x14ac:dyDescent="0.15">
      <c r="B49" s="1224"/>
      <c r="C49" s="1225"/>
      <c r="D49" s="106"/>
      <c r="E49" s="1228" t="s">
        <v>39</v>
      </c>
      <c r="F49" s="1228"/>
      <c r="G49" s="1228"/>
      <c r="H49" s="1229"/>
      <c r="I49" s="346" t="s">
        <v>489</v>
      </c>
      <c r="J49" s="347" t="s">
        <v>489</v>
      </c>
      <c r="K49" s="347" t="s">
        <v>489</v>
      </c>
      <c r="L49" s="347" t="s">
        <v>489</v>
      </c>
      <c r="M49" s="348" t="s">
        <v>489</v>
      </c>
    </row>
    <row r="50" spans="2:13" ht="27.75" customHeight="1" x14ac:dyDescent="0.15">
      <c r="B50" s="1233" t="s">
        <v>40</v>
      </c>
      <c r="C50" s="1234"/>
      <c r="D50" s="109"/>
      <c r="E50" s="1228" t="s">
        <v>41</v>
      </c>
      <c r="F50" s="1228"/>
      <c r="G50" s="1228"/>
      <c r="H50" s="1229"/>
      <c r="I50" s="346">
        <v>2567</v>
      </c>
      <c r="J50" s="347">
        <v>2715</v>
      </c>
      <c r="K50" s="347">
        <v>2796</v>
      </c>
      <c r="L50" s="347">
        <v>2703</v>
      </c>
      <c r="M50" s="348">
        <v>2665</v>
      </c>
    </row>
    <row r="51" spans="2:13" ht="27.75" customHeight="1" x14ac:dyDescent="0.15">
      <c r="B51" s="1222"/>
      <c r="C51" s="1223"/>
      <c r="D51" s="106"/>
      <c r="E51" s="1228" t="s">
        <v>42</v>
      </c>
      <c r="F51" s="1228"/>
      <c r="G51" s="1228"/>
      <c r="H51" s="1229"/>
      <c r="I51" s="346">
        <v>298</v>
      </c>
      <c r="J51" s="347">
        <v>267</v>
      </c>
      <c r="K51" s="347">
        <v>258</v>
      </c>
      <c r="L51" s="347">
        <v>254</v>
      </c>
      <c r="M51" s="348">
        <v>250</v>
      </c>
    </row>
    <row r="52" spans="2:13" ht="27.75" customHeight="1" x14ac:dyDescent="0.15">
      <c r="B52" s="1224"/>
      <c r="C52" s="1225"/>
      <c r="D52" s="106"/>
      <c r="E52" s="1228" t="s">
        <v>43</v>
      </c>
      <c r="F52" s="1228"/>
      <c r="G52" s="1228"/>
      <c r="H52" s="1229"/>
      <c r="I52" s="346">
        <v>4446</v>
      </c>
      <c r="J52" s="347">
        <v>4207</v>
      </c>
      <c r="K52" s="347">
        <v>4554</v>
      </c>
      <c r="L52" s="347">
        <v>4459</v>
      </c>
      <c r="M52" s="348">
        <v>4175</v>
      </c>
    </row>
    <row r="53" spans="2:13" ht="27.75" customHeight="1" thickBot="1" x14ac:dyDescent="0.2">
      <c r="B53" s="1235" t="s">
        <v>19</v>
      </c>
      <c r="C53" s="1236"/>
      <c r="D53" s="110"/>
      <c r="E53" s="1237" t="s">
        <v>44</v>
      </c>
      <c r="F53" s="1237"/>
      <c r="G53" s="1237"/>
      <c r="H53" s="1238"/>
      <c r="I53" s="349">
        <v>1751</v>
      </c>
      <c r="J53" s="350">
        <v>1835</v>
      </c>
      <c r="K53" s="350">
        <v>1274</v>
      </c>
      <c r="L53" s="350">
        <v>1425</v>
      </c>
      <c r="M53" s="351">
        <v>1613</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BXBJ87IwjnyGyoZ3YHL1GXCJkPgKux9k1Gg4/UlfV3ELV4ToAJAXHvMvXoDpknF9qyfZtImDTfyzR0/BH1mJqg==" saltValue="M7pJf4HJQBIjcM3PqhdRZ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election activeCell="C55" sqref="C55:E55"/>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47" t="s">
        <v>46</v>
      </c>
      <c r="D55" s="1247"/>
      <c r="E55" s="1248"/>
      <c r="F55" s="352">
        <v>2381</v>
      </c>
      <c r="G55" s="352">
        <v>2201</v>
      </c>
      <c r="H55" s="353">
        <v>2101</v>
      </c>
    </row>
    <row r="56" spans="2:8" ht="52.5" customHeight="1" x14ac:dyDescent="0.15">
      <c r="B56" s="122"/>
      <c r="C56" s="1249" t="s">
        <v>47</v>
      </c>
      <c r="D56" s="1249"/>
      <c r="E56" s="1250"/>
      <c r="F56" s="354">
        <v>40</v>
      </c>
      <c r="G56" s="354">
        <v>54</v>
      </c>
      <c r="H56" s="355">
        <v>72</v>
      </c>
    </row>
    <row r="57" spans="2:8" ht="53.25" customHeight="1" x14ac:dyDescent="0.15">
      <c r="B57" s="122"/>
      <c r="C57" s="1251" t="s">
        <v>48</v>
      </c>
      <c r="D57" s="1251"/>
      <c r="E57" s="1252"/>
      <c r="F57" s="356">
        <v>211</v>
      </c>
      <c r="G57" s="356">
        <v>291</v>
      </c>
      <c r="H57" s="357">
        <v>338</v>
      </c>
    </row>
    <row r="58" spans="2:8" ht="45.75" customHeight="1" x14ac:dyDescent="0.15">
      <c r="B58" s="123"/>
      <c r="C58" s="1239" t="s">
        <v>557</v>
      </c>
      <c r="D58" s="1240"/>
      <c r="E58" s="1241"/>
      <c r="F58" s="358">
        <v>102</v>
      </c>
      <c r="G58" s="358">
        <v>180</v>
      </c>
      <c r="H58" s="359">
        <v>221</v>
      </c>
    </row>
    <row r="59" spans="2:8" ht="45.75" customHeight="1" x14ac:dyDescent="0.15">
      <c r="B59" s="123"/>
      <c r="C59" s="1239" t="s">
        <v>558</v>
      </c>
      <c r="D59" s="1240"/>
      <c r="E59" s="1241"/>
      <c r="F59" s="358">
        <v>32</v>
      </c>
      <c r="G59" s="358">
        <v>32</v>
      </c>
      <c r="H59" s="359">
        <v>32</v>
      </c>
    </row>
    <row r="60" spans="2:8" ht="45.75" customHeight="1" x14ac:dyDescent="0.15">
      <c r="B60" s="123"/>
      <c r="C60" s="1239" t="s">
        <v>559</v>
      </c>
      <c r="D60" s="1240"/>
      <c r="E60" s="1241"/>
      <c r="F60" s="358">
        <v>16</v>
      </c>
      <c r="G60" s="358">
        <v>27</v>
      </c>
      <c r="H60" s="359">
        <v>31</v>
      </c>
    </row>
    <row r="61" spans="2:8" ht="45.75" customHeight="1" x14ac:dyDescent="0.15">
      <c r="B61" s="123"/>
      <c r="C61" s="1239" t="s">
        <v>561</v>
      </c>
      <c r="D61" s="1240"/>
      <c r="E61" s="1241"/>
      <c r="F61" s="358">
        <v>15</v>
      </c>
      <c r="G61" s="358">
        <v>14</v>
      </c>
      <c r="H61" s="359">
        <v>17</v>
      </c>
    </row>
    <row r="62" spans="2:8" ht="45.75" customHeight="1" thickBot="1" x14ac:dyDescent="0.2">
      <c r="B62" s="124"/>
      <c r="C62" s="1242" t="s">
        <v>560</v>
      </c>
      <c r="D62" s="1243"/>
      <c r="E62" s="1244"/>
      <c r="F62" s="360">
        <v>24</v>
      </c>
      <c r="G62" s="360">
        <v>18</v>
      </c>
      <c r="H62" s="361">
        <v>12</v>
      </c>
    </row>
    <row r="63" spans="2:8" ht="52.5" customHeight="1" thickBot="1" x14ac:dyDescent="0.2">
      <c r="B63" s="125"/>
      <c r="C63" s="1245" t="s">
        <v>49</v>
      </c>
      <c r="D63" s="1245"/>
      <c r="E63" s="1246"/>
      <c r="F63" s="362">
        <v>2632</v>
      </c>
      <c r="G63" s="362">
        <v>2546</v>
      </c>
      <c r="H63" s="363">
        <v>2511</v>
      </c>
    </row>
    <row r="64" spans="2:8" x14ac:dyDescent="0.15"/>
  </sheetData>
  <sheetProtection algorithmName="SHA-512" hashValue="7/At4Pv9t0/0hU90qQKOvKGSqt3hcn/TXXXB0TwUKUfOF43Pp8F0dNM47Rom2/mEUoisoK9KzMwQ4f/dnZl0oQ==" saltValue="fEmTy8hrQPTGED0+nb/sP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A31" zoomScale="80" zoomScaleNormal="80" zoomScaleSheetLayoutView="55" workbookViewId="0">
      <selection activeCell="AN65" sqref="AN65:DC69"/>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563</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564</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0" t="s">
        <v>565</v>
      </c>
      <c r="AO43" s="1261"/>
      <c r="AP43" s="1261"/>
      <c r="AQ43" s="1261"/>
      <c r="AR43" s="1261"/>
      <c r="AS43" s="1261"/>
      <c r="AT43" s="1261"/>
      <c r="AU43" s="1261"/>
      <c r="AV43" s="1261"/>
      <c r="AW43" s="1261"/>
      <c r="AX43" s="1261"/>
      <c r="AY43" s="1261"/>
      <c r="AZ43" s="1261"/>
      <c r="BA43" s="1261"/>
      <c r="BB43" s="1261"/>
      <c r="BC43" s="1261"/>
      <c r="BD43" s="1261"/>
      <c r="BE43" s="1261"/>
      <c r="BF43" s="1261"/>
      <c r="BG43" s="1261"/>
      <c r="BH43" s="1261"/>
      <c r="BI43" s="1261"/>
      <c r="BJ43" s="1261"/>
      <c r="BK43" s="1261"/>
      <c r="BL43" s="1261"/>
      <c r="BM43" s="1261"/>
      <c r="BN43" s="1261"/>
      <c r="BO43" s="1261"/>
      <c r="BP43" s="1261"/>
      <c r="BQ43" s="1261"/>
      <c r="BR43" s="1261"/>
      <c r="BS43" s="1261"/>
      <c r="BT43" s="1261"/>
      <c r="BU43" s="1261"/>
      <c r="BV43" s="1261"/>
      <c r="BW43" s="1261"/>
      <c r="BX43" s="1261"/>
      <c r="BY43" s="1261"/>
      <c r="BZ43" s="1261"/>
      <c r="CA43" s="1261"/>
      <c r="CB43" s="1261"/>
      <c r="CC43" s="1261"/>
      <c r="CD43" s="1261"/>
      <c r="CE43" s="1261"/>
      <c r="CF43" s="1261"/>
      <c r="CG43" s="1261"/>
      <c r="CH43" s="1261"/>
      <c r="CI43" s="1261"/>
      <c r="CJ43" s="1261"/>
      <c r="CK43" s="1261"/>
      <c r="CL43" s="1261"/>
      <c r="CM43" s="1261"/>
      <c r="CN43" s="1261"/>
      <c r="CO43" s="1261"/>
      <c r="CP43" s="1261"/>
      <c r="CQ43" s="1261"/>
      <c r="CR43" s="1261"/>
      <c r="CS43" s="1261"/>
      <c r="CT43" s="1261"/>
      <c r="CU43" s="1261"/>
      <c r="CV43" s="1261"/>
      <c r="CW43" s="1261"/>
      <c r="CX43" s="1261"/>
      <c r="CY43" s="1261"/>
      <c r="CZ43" s="1261"/>
      <c r="DA43" s="1261"/>
      <c r="DB43" s="1261"/>
      <c r="DC43" s="1262"/>
    </row>
    <row r="44" spans="2:109" x14ac:dyDescent="0.15">
      <c r="B44" s="372"/>
      <c r="AN44" s="1263"/>
      <c r="AO44" s="1264"/>
      <c r="AP44" s="1264"/>
      <c r="AQ44" s="1264"/>
      <c r="AR44" s="1264"/>
      <c r="AS44" s="1264"/>
      <c r="AT44" s="1264"/>
      <c r="AU44" s="1264"/>
      <c r="AV44" s="1264"/>
      <c r="AW44" s="1264"/>
      <c r="AX44" s="1264"/>
      <c r="AY44" s="1264"/>
      <c r="AZ44" s="1264"/>
      <c r="BA44" s="1264"/>
      <c r="BB44" s="1264"/>
      <c r="BC44" s="1264"/>
      <c r="BD44" s="1264"/>
      <c r="BE44" s="1264"/>
      <c r="BF44" s="1264"/>
      <c r="BG44" s="1264"/>
      <c r="BH44" s="1264"/>
      <c r="BI44" s="1264"/>
      <c r="BJ44" s="1264"/>
      <c r="BK44" s="1264"/>
      <c r="BL44" s="1264"/>
      <c r="BM44" s="1264"/>
      <c r="BN44" s="1264"/>
      <c r="BO44" s="1264"/>
      <c r="BP44" s="1264"/>
      <c r="BQ44" s="1264"/>
      <c r="BR44" s="1264"/>
      <c r="BS44" s="1264"/>
      <c r="BT44" s="1264"/>
      <c r="BU44" s="1264"/>
      <c r="BV44" s="1264"/>
      <c r="BW44" s="1264"/>
      <c r="BX44" s="1264"/>
      <c r="BY44" s="1264"/>
      <c r="BZ44" s="1264"/>
      <c r="CA44" s="1264"/>
      <c r="CB44" s="1264"/>
      <c r="CC44" s="1264"/>
      <c r="CD44" s="1264"/>
      <c r="CE44" s="1264"/>
      <c r="CF44" s="1264"/>
      <c r="CG44" s="1264"/>
      <c r="CH44" s="1264"/>
      <c r="CI44" s="1264"/>
      <c r="CJ44" s="1264"/>
      <c r="CK44" s="1264"/>
      <c r="CL44" s="1264"/>
      <c r="CM44" s="1264"/>
      <c r="CN44" s="1264"/>
      <c r="CO44" s="1264"/>
      <c r="CP44" s="1264"/>
      <c r="CQ44" s="1264"/>
      <c r="CR44" s="1264"/>
      <c r="CS44" s="1264"/>
      <c r="CT44" s="1264"/>
      <c r="CU44" s="1264"/>
      <c r="CV44" s="1264"/>
      <c r="CW44" s="1264"/>
      <c r="CX44" s="1264"/>
      <c r="CY44" s="1264"/>
      <c r="CZ44" s="1264"/>
      <c r="DA44" s="1264"/>
      <c r="DB44" s="1264"/>
      <c r="DC44" s="1265"/>
    </row>
    <row r="45" spans="2:109" x14ac:dyDescent="0.15">
      <c r="B45" s="372"/>
      <c r="AN45" s="1263"/>
      <c r="AO45" s="1264"/>
      <c r="AP45" s="1264"/>
      <c r="AQ45" s="1264"/>
      <c r="AR45" s="1264"/>
      <c r="AS45" s="1264"/>
      <c r="AT45" s="1264"/>
      <c r="AU45" s="1264"/>
      <c r="AV45" s="1264"/>
      <c r="AW45" s="1264"/>
      <c r="AX45" s="1264"/>
      <c r="AY45" s="1264"/>
      <c r="AZ45" s="1264"/>
      <c r="BA45" s="1264"/>
      <c r="BB45" s="1264"/>
      <c r="BC45" s="1264"/>
      <c r="BD45" s="1264"/>
      <c r="BE45" s="1264"/>
      <c r="BF45" s="1264"/>
      <c r="BG45" s="1264"/>
      <c r="BH45" s="1264"/>
      <c r="BI45" s="1264"/>
      <c r="BJ45" s="1264"/>
      <c r="BK45" s="1264"/>
      <c r="BL45" s="1264"/>
      <c r="BM45" s="1264"/>
      <c r="BN45" s="1264"/>
      <c r="BO45" s="1264"/>
      <c r="BP45" s="1264"/>
      <c r="BQ45" s="1264"/>
      <c r="BR45" s="1264"/>
      <c r="BS45" s="1264"/>
      <c r="BT45" s="1264"/>
      <c r="BU45" s="1264"/>
      <c r="BV45" s="1264"/>
      <c r="BW45" s="1264"/>
      <c r="BX45" s="1264"/>
      <c r="BY45" s="1264"/>
      <c r="BZ45" s="1264"/>
      <c r="CA45" s="1264"/>
      <c r="CB45" s="1264"/>
      <c r="CC45" s="1264"/>
      <c r="CD45" s="1264"/>
      <c r="CE45" s="1264"/>
      <c r="CF45" s="1264"/>
      <c r="CG45" s="1264"/>
      <c r="CH45" s="1264"/>
      <c r="CI45" s="1264"/>
      <c r="CJ45" s="1264"/>
      <c r="CK45" s="1264"/>
      <c r="CL45" s="1264"/>
      <c r="CM45" s="1264"/>
      <c r="CN45" s="1264"/>
      <c r="CO45" s="1264"/>
      <c r="CP45" s="1264"/>
      <c r="CQ45" s="1264"/>
      <c r="CR45" s="1264"/>
      <c r="CS45" s="1264"/>
      <c r="CT45" s="1264"/>
      <c r="CU45" s="1264"/>
      <c r="CV45" s="1264"/>
      <c r="CW45" s="1264"/>
      <c r="CX45" s="1264"/>
      <c r="CY45" s="1264"/>
      <c r="CZ45" s="1264"/>
      <c r="DA45" s="1264"/>
      <c r="DB45" s="1264"/>
      <c r="DC45" s="1265"/>
    </row>
    <row r="46" spans="2:109" x14ac:dyDescent="0.15">
      <c r="B46" s="372"/>
      <c r="AN46" s="1263"/>
      <c r="AO46" s="1264"/>
      <c r="AP46" s="1264"/>
      <c r="AQ46" s="1264"/>
      <c r="AR46" s="1264"/>
      <c r="AS46" s="1264"/>
      <c r="AT46" s="1264"/>
      <c r="AU46" s="1264"/>
      <c r="AV46" s="1264"/>
      <c r="AW46" s="1264"/>
      <c r="AX46" s="1264"/>
      <c r="AY46" s="1264"/>
      <c r="AZ46" s="1264"/>
      <c r="BA46" s="1264"/>
      <c r="BB46" s="1264"/>
      <c r="BC46" s="1264"/>
      <c r="BD46" s="1264"/>
      <c r="BE46" s="1264"/>
      <c r="BF46" s="1264"/>
      <c r="BG46" s="1264"/>
      <c r="BH46" s="1264"/>
      <c r="BI46" s="1264"/>
      <c r="BJ46" s="1264"/>
      <c r="BK46" s="1264"/>
      <c r="BL46" s="1264"/>
      <c r="BM46" s="1264"/>
      <c r="BN46" s="1264"/>
      <c r="BO46" s="1264"/>
      <c r="BP46" s="1264"/>
      <c r="BQ46" s="1264"/>
      <c r="BR46" s="1264"/>
      <c r="BS46" s="1264"/>
      <c r="BT46" s="1264"/>
      <c r="BU46" s="1264"/>
      <c r="BV46" s="1264"/>
      <c r="BW46" s="1264"/>
      <c r="BX46" s="1264"/>
      <c r="BY46" s="1264"/>
      <c r="BZ46" s="1264"/>
      <c r="CA46" s="1264"/>
      <c r="CB46" s="1264"/>
      <c r="CC46" s="1264"/>
      <c r="CD46" s="1264"/>
      <c r="CE46" s="1264"/>
      <c r="CF46" s="1264"/>
      <c r="CG46" s="1264"/>
      <c r="CH46" s="1264"/>
      <c r="CI46" s="1264"/>
      <c r="CJ46" s="1264"/>
      <c r="CK46" s="1264"/>
      <c r="CL46" s="1264"/>
      <c r="CM46" s="1264"/>
      <c r="CN46" s="1264"/>
      <c r="CO46" s="1264"/>
      <c r="CP46" s="1264"/>
      <c r="CQ46" s="1264"/>
      <c r="CR46" s="1264"/>
      <c r="CS46" s="1264"/>
      <c r="CT46" s="1264"/>
      <c r="CU46" s="1264"/>
      <c r="CV46" s="1264"/>
      <c r="CW46" s="1264"/>
      <c r="CX46" s="1264"/>
      <c r="CY46" s="1264"/>
      <c r="CZ46" s="1264"/>
      <c r="DA46" s="1264"/>
      <c r="DB46" s="1264"/>
      <c r="DC46" s="1265"/>
    </row>
    <row r="47" spans="2:109" x14ac:dyDescent="0.15">
      <c r="B47" s="372"/>
      <c r="AN47" s="1266"/>
      <c r="AO47" s="1267"/>
      <c r="AP47" s="1267"/>
      <c r="AQ47" s="1267"/>
      <c r="AR47" s="1267"/>
      <c r="AS47" s="1267"/>
      <c r="AT47" s="1267"/>
      <c r="AU47" s="1267"/>
      <c r="AV47" s="1267"/>
      <c r="AW47" s="1267"/>
      <c r="AX47" s="1267"/>
      <c r="AY47" s="1267"/>
      <c r="AZ47" s="1267"/>
      <c r="BA47" s="1267"/>
      <c r="BB47" s="1267"/>
      <c r="BC47" s="1267"/>
      <c r="BD47" s="1267"/>
      <c r="BE47" s="1267"/>
      <c r="BF47" s="1267"/>
      <c r="BG47" s="1267"/>
      <c r="BH47" s="1267"/>
      <c r="BI47" s="1267"/>
      <c r="BJ47" s="1267"/>
      <c r="BK47" s="1267"/>
      <c r="BL47" s="1267"/>
      <c r="BM47" s="1267"/>
      <c r="BN47" s="1267"/>
      <c r="BO47" s="1267"/>
      <c r="BP47" s="1267"/>
      <c r="BQ47" s="1267"/>
      <c r="BR47" s="1267"/>
      <c r="BS47" s="1267"/>
      <c r="BT47" s="1267"/>
      <c r="BU47" s="1267"/>
      <c r="BV47" s="1267"/>
      <c r="BW47" s="1267"/>
      <c r="BX47" s="1267"/>
      <c r="BY47" s="1267"/>
      <c r="BZ47" s="1267"/>
      <c r="CA47" s="1267"/>
      <c r="CB47" s="1267"/>
      <c r="CC47" s="1267"/>
      <c r="CD47" s="1267"/>
      <c r="CE47" s="1267"/>
      <c r="CF47" s="1267"/>
      <c r="CG47" s="1267"/>
      <c r="CH47" s="1267"/>
      <c r="CI47" s="1267"/>
      <c r="CJ47" s="1267"/>
      <c r="CK47" s="1267"/>
      <c r="CL47" s="1267"/>
      <c r="CM47" s="1267"/>
      <c r="CN47" s="1267"/>
      <c r="CO47" s="1267"/>
      <c r="CP47" s="1267"/>
      <c r="CQ47" s="1267"/>
      <c r="CR47" s="1267"/>
      <c r="CS47" s="1267"/>
      <c r="CT47" s="1267"/>
      <c r="CU47" s="1267"/>
      <c r="CV47" s="1267"/>
      <c r="CW47" s="1267"/>
      <c r="CX47" s="1267"/>
      <c r="CY47" s="1267"/>
      <c r="CZ47" s="1267"/>
      <c r="DA47" s="1267"/>
      <c r="DB47" s="1267"/>
      <c r="DC47" s="1268"/>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566</v>
      </c>
    </row>
    <row r="50" spans="1:109" x14ac:dyDescent="0.15">
      <c r="B50" s="372"/>
      <c r="G50" s="1253"/>
      <c r="H50" s="1253"/>
      <c r="I50" s="1253"/>
      <c r="J50" s="1253"/>
      <c r="K50" s="382"/>
      <c r="L50" s="382"/>
      <c r="M50" s="383"/>
      <c r="N50" s="383"/>
      <c r="AN50" s="1254"/>
      <c r="AO50" s="1255"/>
      <c r="AP50" s="1255"/>
      <c r="AQ50" s="1255"/>
      <c r="AR50" s="1255"/>
      <c r="AS50" s="1255"/>
      <c r="AT50" s="1255"/>
      <c r="AU50" s="1255"/>
      <c r="AV50" s="1255"/>
      <c r="AW50" s="1255"/>
      <c r="AX50" s="1255"/>
      <c r="AY50" s="1255"/>
      <c r="AZ50" s="1255"/>
      <c r="BA50" s="1255"/>
      <c r="BB50" s="1255"/>
      <c r="BC50" s="1255"/>
      <c r="BD50" s="1255"/>
      <c r="BE50" s="1255"/>
      <c r="BF50" s="1255"/>
      <c r="BG50" s="1255"/>
      <c r="BH50" s="1255"/>
      <c r="BI50" s="1255"/>
      <c r="BJ50" s="1255"/>
      <c r="BK50" s="1255"/>
      <c r="BL50" s="1255"/>
      <c r="BM50" s="1255"/>
      <c r="BN50" s="1255"/>
      <c r="BO50" s="1256"/>
      <c r="BP50" s="1257" t="s">
        <v>528</v>
      </c>
      <c r="BQ50" s="1257"/>
      <c r="BR50" s="1257"/>
      <c r="BS50" s="1257"/>
      <c r="BT50" s="1257"/>
      <c r="BU50" s="1257"/>
      <c r="BV50" s="1257"/>
      <c r="BW50" s="1257"/>
      <c r="BX50" s="1257" t="s">
        <v>529</v>
      </c>
      <c r="BY50" s="1257"/>
      <c r="BZ50" s="1257"/>
      <c r="CA50" s="1257"/>
      <c r="CB50" s="1257"/>
      <c r="CC50" s="1257"/>
      <c r="CD50" s="1257"/>
      <c r="CE50" s="1257"/>
      <c r="CF50" s="1257" t="s">
        <v>530</v>
      </c>
      <c r="CG50" s="1257"/>
      <c r="CH50" s="1257"/>
      <c r="CI50" s="1257"/>
      <c r="CJ50" s="1257"/>
      <c r="CK50" s="1257"/>
      <c r="CL50" s="1257"/>
      <c r="CM50" s="1257"/>
      <c r="CN50" s="1257" t="s">
        <v>531</v>
      </c>
      <c r="CO50" s="1257"/>
      <c r="CP50" s="1257"/>
      <c r="CQ50" s="1257"/>
      <c r="CR50" s="1257"/>
      <c r="CS50" s="1257"/>
      <c r="CT50" s="1257"/>
      <c r="CU50" s="1257"/>
      <c r="CV50" s="1257" t="s">
        <v>532</v>
      </c>
      <c r="CW50" s="1257"/>
      <c r="CX50" s="1257"/>
      <c r="CY50" s="1257"/>
      <c r="CZ50" s="1257"/>
      <c r="DA50" s="1257"/>
      <c r="DB50" s="1257"/>
      <c r="DC50" s="1257"/>
    </row>
    <row r="51" spans="1:109" ht="13.5" customHeight="1" x14ac:dyDescent="0.15">
      <c r="B51" s="372"/>
      <c r="G51" s="1270"/>
      <c r="H51" s="1270"/>
      <c r="I51" s="1271"/>
      <c r="J51" s="1271"/>
      <c r="K51" s="1269"/>
      <c r="L51" s="1269"/>
      <c r="M51" s="1269"/>
      <c r="N51" s="1269"/>
      <c r="AM51" s="381"/>
      <c r="AN51" s="1259" t="s">
        <v>567</v>
      </c>
      <c r="AO51" s="1259"/>
      <c r="AP51" s="1259"/>
      <c r="AQ51" s="1259"/>
      <c r="AR51" s="1259"/>
      <c r="AS51" s="1259"/>
      <c r="AT51" s="1259"/>
      <c r="AU51" s="1259"/>
      <c r="AV51" s="1259"/>
      <c r="AW51" s="1259"/>
      <c r="AX51" s="1259"/>
      <c r="AY51" s="1259"/>
      <c r="AZ51" s="1259"/>
      <c r="BA51" s="1259"/>
      <c r="BB51" s="1259" t="s">
        <v>568</v>
      </c>
      <c r="BC51" s="1259"/>
      <c r="BD51" s="1259"/>
      <c r="BE51" s="1259"/>
      <c r="BF51" s="1259"/>
      <c r="BG51" s="1259"/>
      <c r="BH51" s="1259"/>
      <c r="BI51" s="1259"/>
      <c r="BJ51" s="1259"/>
      <c r="BK51" s="1259"/>
      <c r="BL51" s="1259"/>
      <c r="BM51" s="1259"/>
      <c r="BN51" s="1259"/>
      <c r="BO51" s="1259"/>
      <c r="BP51" s="1258">
        <v>58.8</v>
      </c>
      <c r="BQ51" s="1258"/>
      <c r="BR51" s="1258"/>
      <c r="BS51" s="1258"/>
      <c r="BT51" s="1258"/>
      <c r="BU51" s="1258"/>
      <c r="BV51" s="1258"/>
      <c r="BW51" s="1258"/>
      <c r="BX51" s="1258">
        <v>56.2</v>
      </c>
      <c r="BY51" s="1258"/>
      <c r="BZ51" s="1258"/>
      <c r="CA51" s="1258"/>
      <c r="CB51" s="1258"/>
      <c r="CC51" s="1258"/>
      <c r="CD51" s="1258"/>
      <c r="CE51" s="1258"/>
      <c r="CF51" s="1258">
        <v>39.200000000000003</v>
      </c>
      <c r="CG51" s="1258"/>
      <c r="CH51" s="1258"/>
      <c r="CI51" s="1258"/>
      <c r="CJ51" s="1258"/>
      <c r="CK51" s="1258"/>
      <c r="CL51" s="1258"/>
      <c r="CM51" s="1258"/>
      <c r="CN51" s="1258">
        <v>44.8</v>
      </c>
      <c r="CO51" s="1258"/>
      <c r="CP51" s="1258"/>
      <c r="CQ51" s="1258"/>
      <c r="CR51" s="1258"/>
      <c r="CS51" s="1258"/>
      <c r="CT51" s="1258"/>
      <c r="CU51" s="1258"/>
      <c r="CV51" s="1258">
        <v>49</v>
      </c>
      <c r="CW51" s="1258"/>
      <c r="CX51" s="1258"/>
      <c r="CY51" s="1258"/>
      <c r="CZ51" s="1258"/>
      <c r="DA51" s="1258"/>
      <c r="DB51" s="1258"/>
      <c r="DC51" s="1258"/>
    </row>
    <row r="52" spans="1:109" x14ac:dyDescent="0.15">
      <c r="B52" s="372"/>
      <c r="G52" s="1270"/>
      <c r="H52" s="1270"/>
      <c r="I52" s="1271"/>
      <c r="J52" s="1271"/>
      <c r="K52" s="1269"/>
      <c r="L52" s="1269"/>
      <c r="M52" s="1269"/>
      <c r="N52" s="1269"/>
      <c r="AM52" s="381"/>
      <c r="AN52" s="1259"/>
      <c r="AO52" s="1259"/>
      <c r="AP52" s="1259"/>
      <c r="AQ52" s="1259"/>
      <c r="AR52" s="1259"/>
      <c r="AS52" s="1259"/>
      <c r="AT52" s="1259"/>
      <c r="AU52" s="1259"/>
      <c r="AV52" s="1259"/>
      <c r="AW52" s="1259"/>
      <c r="AX52" s="1259"/>
      <c r="AY52" s="1259"/>
      <c r="AZ52" s="1259"/>
      <c r="BA52" s="1259"/>
      <c r="BB52" s="1259"/>
      <c r="BC52" s="1259"/>
      <c r="BD52" s="1259"/>
      <c r="BE52" s="1259"/>
      <c r="BF52" s="1259"/>
      <c r="BG52" s="1259"/>
      <c r="BH52" s="1259"/>
      <c r="BI52" s="1259"/>
      <c r="BJ52" s="1259"/>
      <c r="BK52" s="1259"/>
      <c r="BL52" s="1259"/>
      <c r="BM52" s="1259"/>
      <c r="BN52" s="1259"/>
      <c r="BO52" s="1259"/>
      <c r="BP52" s="1258"/>
      <c r="BQ52" s="1258"/>
      <c r="BR52" s="1258"/>
      <c r="BS52" s="1258"/>
      <c r="BT52" s="1258"/>
      <c r="BU52" s="1258"/>
      <c r="BV52" s="1258"/>
      <c r="BW52" s="1258"/>
      <c r="BX52" s="1258"/>
      <c r="BY52" s="1258"/>
      <c r="BZ52" s="1258"/>
      <c r="CA52" s="1258"/>
      <c r="CB52" s="1258"/>
      <c r="CC52" s="1258"/>
      <c r="CD52" s="1258"/>
      <c r="CE52" s="1258"/>
      <c r="CF52" s="1258"/>
      <c r="CG52" s="1258"/>
      <c r="CH52" s="1258"/>
      <c r="CI52" s="1258"/>
      <c r="CJ52" s="1258"/>
      <c r="CK52" s="1258"/>
      <c r="CL52" s="1258"/>
      <c r="CM52" s="1258"/>
      <c r="CN52" s="1258"/>
      <c r="CO52" s="1258"/>
      <c r="CP52" s="1258"/>
      <c r="CQ52" s="1258"/>
      <c r="CR52" s="1258"/>
      <c r="CS52" s="1258"/>
      <c r="CT52" s="1258"/>
      <c r="CU52" s="1258"/>
      <c r="CV52" s="1258"/>
      <c r="CW52" s="1258"/>
      <c r="CX52" s="1258"/>
      <c r="CY52" s="1258"/>
      <c r="CZ52" s="1258"/>
      <c r="DA52" s="1258"/>
      <c r="DB52" s="1258"/>
      <c r="DC52" s="1258"/>
    </row>
    <row r="53" spans="1:109" x14ac:dyDescent="0.15">
      <c r="A53" s="380"/>
      <c r="B53" s="372"/>
      <c r="G53" s="1270"/>
      <c r="H53" s="1270"/>
      <c r="I53" s="1253"/>
      <c r="J53" s="1253"/>
      <c r="K53" s="1269"/>
      <c r="L53" s="1269"/>
      <c r="M53" s="1269"/>
      <c r="N53" s="1269"/>
      <c r="AM53" s="381"/>
      <c r="AN53" s="1259"/>
      <c r="AO53" s="1259"/>
      <c r="AP53" s="1259"/>
      <c r="AQ53" s="1259"/>
      <c r="AR53" s="1259"/>
      <c r="AS53" s="1259"/>
      <c r="AT53" s="1259"/>
      <c r="AU53" s="1259"/>
      <c r="AV53" s="1259"/>
      <c r="AW53" s="1259"/>
      <c r="AX53" s="1259"/>
      <c r="AY53" s="1259"/>
      <c r="AZ53" s="1259"/>
      <c r="BA53" s="1259"/>
      <c r="BB53" s="1259" t="s">
        <v>569</v>
      </c>
      <c r="BC53" s="1259"/>
      <c r="BD53" s="1259"/>
      <c r="BE53" s="1259"/>
      <c r="BF53" s="1259"/>
      <c r="BG53" s="1259"/>
      <c r="BH53" s="1259"/>
      <c r="BI53" s="1259"/>
      <c r="BJ53" s="1259"/>
      <c r="BK53" s="1259"/>
      <c r="BL53" s="1259"/>
      <c r="BM53" s="1259"/>
      <c r="BN53" s="1259"/>
      <c r="BO53" s="1259"/>
      <c r="BP53" s="1258">
        <v>70.8</v>
      </c>
      <c r="BQ53" s="1258"/>
      <c r="BR53" s="1258"/>
      <c r="BS53" s="1258"/>
      <c r="BT53" s="1258"/>
      <c r="BU53" s="1258"/>
      <c r="BV53" s="1258"/>
      <c r="BW53" s="1258"/>
      <c r="BX53" s="1258">
        <v>76.3</v>
      </c>
      <c r="BY53" s="1258"/>
      <c r="BZ53" s="1258"/>
      <c r="CA53" s="1258"/>
      <c r="CB53" s="1258"/>
      <c r="CC53" s="1258"/>
      <c r="CD53" s="1258"/>
      <c r="CE53" s="1258"/>
      <c r="CF53" s="1258">
        <v>73.7</v>
      </c>
      <c r="CG53" s="1258"/>
      <c r="CH53" s="1258"/>
      <c r="CI53" s="1258"/>
      <c r="CJ53" s="1258"/>
      <c r="CK53" s="1258"/>
      <c r="CL53" s="1258"/>
      <c r="CM53" s="1258"/>
      <c r="CN53" s="1258">
        <v>74.2</v>
      </c>
      <c r="CO53" s="1258"/>
      <c r="CP53" s="1258"/>
      <c r="CQ53" s="1258"/>
      <c r="CR53" s="1258"/>
      <c r="CS53" s="1258"/>
      <c r="CT53" s="1258"/>
      <c r="CU53" s="1258"/>
      <c r="CV53" s="1258">
        <v>75.900000000000006</v>
      </c>
      <c r="CW53" s="1258"/>
      <c r="CX53" s="1258"/>
      <c r="CY53" s="1258"/>
      <c r="CZ53" s="1258"/>
      <c r="DA53" s="1258"/>
      <c r="DB53" s="1258"/>
      <c r="DC53" s="1258"/>
    </row>
    <row r="54" spans="1:109" x14ac:dyDescent="0.15">
      <c r="A54" s="380"/>
      <c r="B54" s="372"/>
      <c r="G54" s="1270"/>
      <c r="H54" s="1270"/>
      <c r="I54" s="1253"/>
      <c r="J54" s="1253"/>
      <c r="K54" s="1269"/>
      <c r="L54" s="1269"/>
      <c r="M54" s="1269"/>
      <c r="N54" s="1269"/>
      <c r="AM54" s="381"/>
      <c r="AN54" s="1259"/>
      <c r="AO54" s="1259"/>
      <c r="AP54" s="1259"/>
      <c r="AQ54" s="1259"/>
      <c r="AR54" s="1259"/>
      <c r="AS54" s="1259"/>
      <c r="AT54" s="1259"/>
      <c r="AU54" s="1259"/>
      <c r="AV54" s="1259"/>
      <c r="AW54" s="1259"/>
      <c r="AX54" s="1259"/>
      <c r="AY54" s="1259"/>
      <c r="AZ54" s="1259"/>
      <c r="BA54" s="1259"/>
      <c r="BB54" s="1259"/>
      <c r="BC54" s="1259"/>
      <c r="BD54" s="1259"/>
      <c r="BE54" s="1259"/>
      <c r="BF54" s="1259"/>
      <c r="BG54" s="1259"/>
      <c r="BH54" s="1259"/>
      <c r="BI54" s="1259"/>
      <c r="BJ54" s="1259"/>
      <c r="BK54" s="1259"/>
      <c r="BL54" s="1259"/>
      <c r="BM54" s="1259"/>
      <c r="BN54" s="1259"/>
      <c r="BO54" s="1259"/>
      <c r="BP54" s="1258"/>
      <c r="BQ54" s="1258"/>
      <c r="BR54" s="1258"/>
      <c r="BS54" s="1258"/>
      <c r="BT54" s="1258"/>
      <c r="BU54" s="1258"/>
      <c r="BV54" s="1258"/>
      <c r="BW54" s="1258"/>
      <c r="BX54" s="1258"/>
      <c r="BY54" s="1258"/>
      <c r="BZ54" s="1258"/>
      <c r="CA54" s="1258"/>
      <c r="CB54" s="1258"/>
      <c r="CC54" s="1258"/>
      <c r="CD54" s="1258"/>
      <c r="CE54" s="1258"/>
      <c r="CF54" s="1258"/>
      <c r="CG54" s="1258"/>
      <c r="CH54" s="1258"/>
      <c r="CI54" s="1258"/>
      <c r="CJ54" s="1258"/>
      <c r="CK54" s="1258"/>
      <c r="CL54" s="1258"/>
      <c r="CM54" s="1258"/>
      <c r="CN54" s="1258"/>
      <c r="CO54" s="1258"/>
      <c r="CP54" s="1258"/>
      <c r="CQ54" s="1258"/>
      <c r="CR54" s="1258"/>
      <c r="CS54" s="1258"/>
      <c r="CT54" s="1258"/>
      <c r="CU54" s="1258"/>
      <c r="CV54" s="1258"/>
      <c r="CW54" s="1258"/>
      <c r="CX54" s="1258"/>
      <c r="CY54" s="1258"/>
      <c r="CZ54" s="1258"/>
      <c r="DA54" s="1258"/>
      <c r="DB54" s="1258"/>
      <c r="DC54" s="1258"/>
    </row>
    <row r="55" spans="1:109" x14ac:dyDescent="0.15">
      <c r="A55" s="380"/>
      <c r="B55" s="372"/>
      <c r="G55" s="1253"/>
      <c r="H55" s="1253"/>
      <c r="I55" s="1253"/>
      <c r="J55" s="1253"/>
      <c r="K55" s="1269"/>
      <c r="L55" s="1269"/>
      <c r="M55" s="1269"/>
      <c r="N55" s="1269"/>
      <c r="AN55" s="1257" t="s">
        <v>570</v>
      </c>
      <c r="AO55" s="1257"/>
      <c r="AP55" s="1257"/>
      <c r="AQ55" s="1257"/>
      <c r="AR55" s="1257"/>
      <c r="AS55" s="1257"/>
      <c r="AT55" s="1257"/>
      <c r="AU55" s="1257"/>
      <c r="AV55" s="1257"/>
      <c r="AW55" s="1257"/>
      <c r="AX55" s="1257"/>
      <c r="AY55" s="1257"/>
      <c r="AZ55" s="1257"/>
      <c r="BA55" s="1257"/>
      <c r="BB55" s="1259" t="s">
        <v>568</v>
      </c>
      <c r="BC55" s="1259"/>
      <c r="BD55" s="1259"/>
      <c r="BE55" s="1259"/>
      <c r="BF55" s="1259"/>
      <c r="BG55" s="1259"/>
      <c r="BH55" s="1259"/>
      <c r="BI55" s="1259"/>
      <c r="BJ55" s="1259"/>
      <c r="BK55" s="1259"/>
      <c r="BL55" s="1259"/>
      <c r="BM55" s="1259"/>
      <c r="BN55" s="1259"/>
      <c r="BO55" s="1259"/>
      <c r="BP55" s="1258">
        <v>3.4</v>
      </c>
      <c r="BQ55" s="1258"/>
      <c r="BR55" s="1258"/>
      <c r="BS55" s="1258"/>
      <c r="BT55" s="1258"/>
      <c r="BU55" s="1258"/>
      <c r="BV55" s="1258"/>
      <c r="BW55" s="1258"/>
      <c r="BX55" s="1258">
        <v>0</v>
      </c>
      <c r="BY55" s="1258"/>
      <c r="BZ55" s="1258"/>
      <c r="CA55" s="1258"/>
      <c r="CB55" s="1258"/>
      <c r="CC55" s="1258"/>
      <c r="CD55" s="1258"/>
      <c r="CE55" s="1258"/>
      <c r="CF55" s="1258">
        <v>0</v>
      </c>
      <c r="CG55" s="1258"/>
      <c r="CH55" s="1258"/>
      <c r="CI55" s="1258"/>
      <c r="CJ55" s="1258"/>
      <c r="CK55" s="1258"/>
      <c r="CL55" s="1258"/>
      <c r="CM55" s="1258"/>
      <c r="CN55" s="1258">
        <v>0</v>
      </c>
      <c r="CO55" s="1258"/>
      <c r="CP55" s="1258"/>
      <c r="CQ55" s="1258"/>
      <c r="CR55" s="1258"/>
      <c r="CS55" s="1258"/>
      <c r="CT55" s="1258"/>
      <c r="CU55" s="1258"/>
      <c r="CV55" s="1258">
        <v>0</v>
      </c>
      <c r="CW55" s="1258"/>
      <c r="CX55" s="1258"/>
      <c r="CY55" s="1258"/>
      <c r="CZ55" s="1258"/>
      <c r="DA55" s="1258"/>
      <c r="DB55" s="1258"/>
      <c r="DC55" s="1258"/>
    </row>
    <row r="56" spans="1:109" x14ac:dyDescent="0.15">
      <c r="A56" s="380"/>
      <c r="B56" s="372"/>
      <c r="G56" s="1253"/>
      <c r="H56" s="1253"/>
      <c r="I56" s="1253"/>
      <c r="J56" s="1253"/>
      <c r="K56" s="1269"/>
      <c r="L56" s="1269"/>
      <c r="M56" s="1269"/>
      <c r="N56" s="1269"/>
      <c r="AN56" s="1257"/>
      <c r="AO56" s="1257"/>
      <c r="AP56" s="1257"/>
      <c r="AQ56" s="1257"/>
      <c r="AR56" s="1257"/>
      <c r="AS56" s="1257"/>
      <c r="AT56" s="1257"/>
      <c r="AU56" s="1257"/>
      <c r="AV56" s="1257"/>
      <c r="AW56" s="1257"/>
      <c r="AX56" s="1257"/>
      <c r="AY56" s="1257"/>
      <c r="AZ56" s="1257"/>
      <c r="BA56" s="1257"/>
      <c r="BB56" s="1259"/>
      <c r="BC56" s="1259"/>
      <c r="BD56" s="1259"/>
      <c r="BE56" s="1259"/>
      <c r="BF56" s="1259"/>
      <c r="BG56" s="1259"/>
      <c r="BH56" s="1259"/>
      <c r="BI56" s="1259"/>
      <c r="BJ56" s="1259"/>
      <c r="BK56" s="1259"/>
      <c r="BL56" s="1259"/>
      <c r="BM56" s="1259"/>
      <c r="BN56" s="1259"/>
      <c r="BO56" s="1259"/>
      <c r="BP56" s="1258"/>
      <c r="BQ56" s="1258"/>
      <c r="BR56" s="1258"/>
      <c r="BS56" s="1258"/>
      <c r="BT56" s="1258"/>
      <c r="BU56" s="1258"/>
      <c r="BV56" s="1258"/>
      <c r="BW56" s="1258"/>
      <c r="BX56" s="1258"/>
      <c r="BY56" s="1258"/>
      <c r="BZ56" s="1258"/>
      <c r="CA56" s="1258"/>
      <c r="CB56" s="1258"/>
      <c r="CC56" s="1258"/>
      <c r="CD56" s="1258"/>
      <c r="CE56" s="1258"/>
      <c r="CF56" s="1258"/>
      <c r="CG56" s="1258"/>
      <c r="CH56" s="1258"/>
      <c r="CI56" s="1258"/>
      <c r="CJ56" s="1258"/>
      <c r="CK56" s="1258"/>
      <c r="CL56" s="1258"/>
      <c r="CM56" s="1258"/>
      <c r="CN56" s="1258"/>
      <c r="CO56" s="1258"/>
      <c r="CP56" s="1258"/>
      <c r="CQ56" s="1258"/>
      <c r="CR56" s="1258"/>
      <c r="CS56" s="1258"/>
      <c r="CT56" s="1258"/>
      <c r="CU56" s="1258"/>
      <c r="CV56" s="1258"/>
      <c r="CW56" s="1258"/>
      <c r="CX56" s="1258"/>
      <c r="CY56" s="1258"/>
      <c r="CZ56" s="1258"/>
      <c r="DA56" s="1258"/>
      <c r="DB56" s="1258"/>
      <c r="DC56" s="1258"/>
    </row>
    <row r="57" spans="1:109" s="380" customFormat="1" x14ac:dyDescent="0.15">
      <c r="B57" s="384"/>
      <c r="G57" s="1253"/>
      <c r="H57" s="1253"/>
      <c r="I57" s="1272"/>
      <c r="J57" s="1272"/>
      <c r="K57" s="1269"/>
      <c r="L57" s="1269"/>
      <c r="M57" s="1269"/>
      <c r="N57" s="1269"/>
      <c r="AM57" s="366"/>
      <c r="AN57" s="1257"/>
      <c r="AO57" s="1257"/>
      <c r="AP57" s="1257"/>
      <c r="AQ57" s="1257"/>
      <c r="AR57" s="1257"/>
      <c r="AS57" s="1257"/>
      <c r="AT57" s="1257"/>
      <c r="AU57" s="1257"/>
      <c r="AV57" s="1257"/>
      <c r="AW57" s="1257"/>
      <c r="AX57" s="1257"/>
      <c r="AY57" s="1257"/>
      <c r="AZ57" s="1257"/>
      <c r="BA57" s="1257"/>
      <c r="BB57" s="1259" t="s">
        <v>569</v>
      </c>
      <c r="BC57" s="1259"/>
      <c r="BD57" s="1259"/>
      <c r="BE57" s="1259"/>
      <c r="BF57" s="1259"/>
      <c r="BG57" s="1259"/>
      <c r="BH57" s="1259"/>
      <c r="BI57" s="1259"/>
      <c r="BJ57" s="1259"/>
      <c r="BK57" s="1259"/>
      <c r="BL57" s="1259"/>
      <c r="BM57" s="1259"/>
      <c r="BN57" s="1259"/>
      <c r="BO57" s="1259"/>
      <c r="BP57" s="1258">
        <v>62.8</v>
      </c>
      <c r="BQ57" s="1258"/>
      <c r="BR57" s="1258"/>
      <c r="BS57" s="1258"/>
      <c r="BT57" s="1258"/>
      <c r="BU57" s="1258"/>
      <c r="BV57" s="1258"/>
      <c r="BW57" s="1258"/>
      <c r="BX57" s="1258">
        <v>62.7</v>
      </c>
      <c r="BY57" s="1258"/>
      <c r="BZ57" s="1258"/>
      <c r="CA57" s="1258"/>
      <c r="CB57" s="1258"/>
      <c r="CC57" s="1258"/>
      <c r="CD57" s="1258"/>
      <c r="CE57" s="1258"/>
      <c r="CF57" s="1258">
        <v>63.1</v>
      </c>
      <c r="CG57" s="1258"/>
      <c r="CH57" s="1258"/>
      <c r="CI57" s="1258"/>
      <c r="CJ57" s="1258"/>
      <c r="CK57" s="1258"/>
      <c r="CL57" s="1258"/>
      <c r="CM57" s="1258"/>
      <c r="CN57" s="1258">
        <v>64</v>
      </c>
      <c r="CO57" s="1258"/>
      <c r="CP57" s="1258"/>
      <c r="CQ57" s="1258"/>
      <c r="CR57" s="1258"/>
      <c r="CS57" s="1258"/>
      <c r="CT57" s="1258"/>
      <c r="CU57" s="1258"/>
      <c r="CV57" s="1258">
        <v>64</v>
      </c>
      <c r="CW57" s="1258"/>
      <c r="CX57" s="1258"/>
      <c r="CY57" s="1258"/>
      <c r="CZ57" s="1258"/>
      <c r="DA57" s="1258"/>
      <c r="DB57" s="1258"/>
      <c r="DC57" s="1258"/>
      <c r="DD57" s="385"/>
      <c r="DE57" s="384"/>
    </row>
    <row r="58" spans="1:109" s="380" customFormat="1" x14ac:dyDescent="0.15">
      <c r="A58" s="366"/>
      <c r="B58" s="384"/>
      <c r="G58" s="1253"/>
      <c r="H58" s="1253"/>
      <c r="I58" s="1272"/>
      <c r="J58" s="1272"/>
      <c r="K58" s="1269"/>
      <c r="L58" s="1269"/>
      <c r="M58" s="1269"/>
      <c r="N58" s="1269"/>
      <c r="AM58" s="366"/>
      <c r="AN58" s="1257"/>
      <c r="AO58" s="1257"/>
      <c r="AP58" s="1257"/>
      <c r="AQ58" s="1257"/>
      <c r="AR58" s="1257"/>
      <c r="AS58" s="1257"/>
      <c r="AT58" s="1257"/>
      <c r="AU58" s="1257"/>
      <c r="AV58" s="1257"/>
      <c r="AW58" s="1257"/>
      <c r="AX58" s="1257"/>
      <c r="AY58" s="1257"/>
      <c r="AZ58" s="1257"/>
      <c r="BA58" s="1257"/>
      <c r="BB58" s="1259"/>
      <c r="BC58" s="1259"/>
      <c r="BD58" s="1259"/>
      <c r="BE58" s="1259"/>
      <c r="BF58" s="1259"/>
      <c r="BG58" s="1259"/>
      <c r="BH58" s="1259"/>
      <c r="BI58" s="1259"/>
      <c r="BJ58" s="1259"/>
      <c r="BK58" s="1259"/>
      <c r="BL58" s="1259"/>
      <c r="BM58" s="1259"/>
      <c r="BN58" s="1259"/>
      <c r="BO58" s="1259"/>
      <c r="BP58" s="1258"/>
      <c r="BQ58" s="1258"/>
      <c r="BR58" s="1258"/>
      <c r="BS58" s="1258"/>
      <c r="BT58" s="1258"/>
      <c r="BU58" s="1258"/>
      <c r="BV58" s="1258"/>
      <c r="BW58" s="1258"/>
      <c r="BX58" s="1258"/>
      <c r="BY58" s="1258"/>
      <c r="BZ58" s="1258"/>
      <c r="CA58" s="1258"/>
      <c r="CB58" s="1258"/>
      <c r="CC58" s="1258"/>
      <c r="CD58" s="1258"/>
      <c r="CE58" s="1258"/>
      <c r="CF58" s="1258"/>
      <c r="CG58" s="1258"/>
      <c r="CH58" s="1258"/>
      <c r="CI58" s="1258"/>
      <c r="CJ58" s="1258"/>
      <c r="CK58" s="1258"/>
      <c r="CL58" s="1258"/>
      <c r="CM58" s="1258"/>
      <c r="CN58" s="1258"/>
      <c r="CO58" s="1258"/>
      <c r="CP58" s="1258"/>
      <c r="CQ58" s="1258"/>
      <c r="CR58" s="1258"/>
      <c r="CS58" s="1258"/>
      <c r="CT58" s="1258"/>
      <c r="CU58" s="1258"/>
      <c r="CV58" s="1258"/>
      <c r="CW58" s="1258"/>
      <c r="CX58" s="1258"/>
      <c r="CY58" s="1258"/>
      <c r="CZ58" s="1258"/>
      <c r="DA58" s="1258"/>
      <c r="DB58" s="1258"/>
      <c r="DC58" s="1258"/>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571</v>
      </c>
    </row>
    <row r="64" spans="1:109" x14ac:dyDescent="0.15">
      <c r="B64" s="372"/>
      <c r="G64" s="379"/>
      <c r="I64" s="392"/>
      <c r="J64" s="392"/>
      <c r="K64" s="392"/>
      <c r="L64" s="392"/>
      <c r="M64" s="392"/>
      <c r="N64" s="393"/>
      <c r="AM64" s="379"/>
      <c r="AN64" s="379" t="s">
        <v>564</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0" t="s">
        <v>572</v>
      </c>
      <c r="AO65" s="1261"/>
      <c r="AP65" s="1261"/>
      <c r="AQ65" s="1261"/>
      <c r="AR65" s="1261"/>
      <c r="AS65" s="1261"/>
      <c r="AT65" s="1261"/>
      <c r="AU65" s="1261"/>
      <c r="AV65" s="1261"/>
      <c r="AW65" s="1261"/>
      <c r="AX65" s="1261"/>
      <c r="AY65" s="1261"/>
      <c r="AZ65" s="1261"/>
      <c r="BA65" s="1261"/>
      <c r="BB65" s="1261"/>
      <c r="BC65" s="1261"/>
      <c r="BD65" s="1261"/>
      <c r="BE65" s="1261"/>
      <c r="BF65" s="1261"/>
      <c r="BG65" s="1261"/>
      <c r="BH65" s="1261"/>
      <c r="BI65" s="1261"/>
      <c r="BJ65" s="1261"/>
      <c r="BK65" s="1261"/>
      <c r="BL65" s="1261"/>
      <c r="BM65" s="1261"/>
      <c r="BN65" s="1261"/>
      <c r="BO65" s="1261"/>
      <c r="BP65" s="1261"/>
      <c r="BQ65" s="1261"/>
      <c r="BR65" s="1261"/>
      <c r="BS65" s="1261"/>
      <c r="BT65" s="1261"/>
      <c r="BU65" s="1261"/>
      <c r="BV65" s="1261"/>
      <c r="BW65" s="1261"/>
      <c r="BX65" s="1261"/>
      <c r="BY65" s="1261"/>
      <c r="BZ65" s="1261"/>
      <c r="CA65" s="1261"/>
      <c r="CB65" s="1261"/>
      <c r="CC65" s="1261"/>
      <c r="CD65" s="1261"/>
      <c r="CE65" s="1261"/>
      <c r="CF65" s="1261"/>
      <c r="CG65" s="1261"/>
      <c r="CH65" s="1261"/>
      <c r="CI65" s="1261"/>
      <c r="CJ65" s="1261"/>
      <c r="CK65" s="1261"/>
      <c r="CL65" s="1261"/>
      <c r="CM65" s="1261"/>
      <c r="CN65" s="1261"/>
      <c r="CO65" s="1261"/>
      <c r="CP65" s="1261"/>
      <c r="CQ65" s="1261"/>
      <c r="CR65" s="1261"/>
      <c r="CS65" s="1261"/>
      <c r="CT65" s="1261"/>
      <c r="CU65" s="1261"/>
      <c r="CV65" s="1261"/>
      <c r="CW65" s="1261"/>
      <c r="CX65" s="1261"/>
      <c r="CY65" s="1261"/>
      <c r="CZ65" s="1261"/>
      <c r="DA65" s="1261"/>
      <c r="DB65" s="1261"/>
      <c r="DC65" s="1262"/>
    </row>
    <row r="66" spans="2:107" x14ac:dyDescent="0.15">
      <c r="B66" s="372"/>
      <c r="AN66" s="1263"/>
      <c r="AO66" s="1264"/>
      <c r="AP66" s="1264"/>
      <c r="AQ66" s="1264"/>
      <c r="AR66" s="1264"/>
      <c r="AS66" s="1264"/>
      <c r="AT66" s="1264"/>
      <c r="AU66" s="1264"/>
      <c r="AV66" s="1264"/>
      <c r="AW66" s="1264"/>
      <c r="AX66" s="1264"/>
      <c r="AY66" s="1264"/>
      <c r="AZ66" s="1264"/>
      <c r="BA66" s="1264"/>
      <c r="BB66" s="1264"/>
      <c r="BC66" s="1264"/>
      <c r="BD66" s="1264"/>
      <c r="BE66" s="1264"/>
      <c r="BF66" s="1264"/>
      <c r="BG66" s="1264"/>
      <c r="BH66" s="1264"/>
      <c r="BI66" s="1264"/>
      <c r="BJ66" s="1264"/>
      <c r="BK66" s="1264"/>
      <c r="BL66" s="1264"/>
      <c r="BM66" s="1264"/>
      <c r="BN66" s="1264"/>
      <c r="BO66" s="1264"/>
      <c r="BP66" s="1264"/>
      <c r="BQ66" s="1264"/>
      <c r="BR66" s="1264"/>
      <c r="BS66" s="1264"/>
      <c r="BT66" s="1264"/>
      <c r="BU66" s="1264"/>
      <c r="BV66" s="1264"/>
      <c r="BW66" s="1264"/>
      <c r="BX66" s="1264"/>
      <c r="BY66" s="1264"/>
      <c r="BZ66" s="1264"/>
      <c r="CA66" s="1264"/>
      <c r="CB66" s="1264"/>
      <c r="CC66" s="1264"/>
      <c r="CD66" s="1264"/>
      <c r="CE66" s="1264"/>
      <c r="CF66" s="1264"/>
      <c r="CG66" s="1264"/>
      <c r="CH66" s="1264"/>
      <c r="CI66" s="1264"/>
      <c r="CJ66" s="1264"/>
      <c r="CK66" s="1264"/>
      <c r="CL66" s="1264"/>
      <c r="CM66" s="1264"/>
      <c r="CN66" s="1264"/>
      <c r="CO66" s="1264"/>
      <c r="CP66" s="1264"/>
      <c r="CQ66" s="1264"/>
      <c r="CR66" s="1264"/>
      <c r="CS66" s="1264"/>
      <c r="CT66" s="1264"/>
      <c r="CU66" s="1264"/>
      <c r="CV66" s="1264"/>
      <c r="CW66" s="1264"/>
      <c r="CX66" s="1264"/>
      <c r="CY66" s="1264"/>
      <c r="CZ66" s="1264"/>
      <c r="DA66" s="1264"/>
      <c r="DB66" s="1264"/>
      <c r="DC66" s="1265"/>
    </row>
    <row r="67" spans="2:107" x14ac:dyDescent="0.15">
      <c r="B67" s="372"/>
      <c r="AN67" s="1263"/>
      <c r="AO67" s="1264"/>
      <c r="AP67" s="1264"/>
      <c r="AQ67" s="1264"/>
      <c r="AR67" s="1264"/>
      <c r="AS67" s="1264"/>
      <c r="AT67" s="1264"/>
      <c r="AU67" s="1264"/>
      <c r="AV67" s="1264"/>
      <c r="AW67" s="1264"/>
      <c r="AX67" s="1264"/>
      <c r="AY67" s="1264"/>
      <c r="AZ67" s="1264"/>
      <c r="BA67" s="1264"/>
      <c r="BB67" s="1264"/>
      <c r="BC67" s="1264"/>
      <c r="BD67" s="1264"/>
      <c r="BE67" s="1264"/>
      <c r="BF67" s="1264"/>
      <c r="BG67" s="1264"/>
      <c r="BH67" s="1264"/>
      <c r="BI67" s="1264"/>
      <c r="BJ67" s="1264"/>
      <c r="BK67" s="1264"/>
      <c r="BL67" s="1264"/>
      <c r="BM67" s="1264"/>
      <c r="BN67" s="1264"/>
      <c r="BO67" s="1264"/>
      <c r="BP67" s="1264"/>
      <c r="BQ67" s="1264"/>
      <c r="BR67" s="1264"/>
      <c r="BS67" s="1264"/>
      <c r="BT67" s="1264"/>
      <c r="BU67" s="1264"/>
      <c r="BV67" s="1264"/>
      <c r="BW67" s="1264"/>
      <c r="BX67" s="1264"/>
      <c r="BY67" s="1264"/>
      <c r="BZ67" s="1264"/>
      <c r="CA67" s="1264"/>
      <c r="CB67" s="1264"/>
      <c r="CC67" s="1264"/>
      <c r="CD67" s="1264"/>
      <c r="CE67" s="1264"/>
      <c r="CF67" s="1264"/>
      <c r="CG67" s="1264"/>
      <c r="CH67" s="1264"/>
      <c r="CI67" s="1264"/>
      <c r="CJ67" s="1264"/>
      <c r="CK67" s="1264"/>
      <c r="CL67" s="1264"/>
      <c r="CM67" s="1264"/>
      <c r="CN67" s="1264"/>
      <c r="CO67" s="1264"/>
      <c r="CP67" s="1264"/>
      <c r="CQ67" s="1264"/>
      <c r="CR67" s="1264"/>
      <c r="CS67" s="1264"/>
      <c r="CT67" s="1264"/>
      <c r="CU67" s="1264"/>
      <c r="CV67" s="1264"/>
      <c r="CW67" s="1264"/>
      <c r="CX67" s="1264"/>
      <c r="CY67" s="1264"/>
      <c r="CZ67" s="1264"/>
      <c r="DA67" s="1264"/>
      <c r="DB67" s="1264"/>
      <c r="DC67" s="1265"/>
    </row>
    <row r="68" spans="2:107" x14ac:dyDescent="0.15">
      <c r="B68" s="372"/>
      <c r="AN68" s="1263"/>
      <c r="AO68" s="1264"/>
      <c r="AP68" s="1264"/>
      <c r="AQ68" s="1264"/>
      <c r="AR68" s="1264"/>
      <c r="AS68" s="1264"/>
      <c r="AT68" s="1264"/>
      <c r="AU68" s="1264"/>
      <c r="AV68" s="1264"/>
      <c r="AW68" s="1264"/>
      <c r="AX68" s="1264"/>
      <c r="AY68" s="1264"/>
      <c r="AZ68" s="1264"/>
      <c r="BA68" s="1264"/>
      <c r="BB68" s="1264"/>
      <c r="BC68" s="1264"/>
      <c r="BD68" s="1264"/>
      <c r="BE68" s="1264"/>
      <c r="BF68" s="1264"/>
      <c r="BG68" s="1264"/>
      <c r="BH68" s="1264"/>
      <c r="BI68" s="1264"/>
      <c r="BJ68" s="1264"/>
      <c r="BK68" s="1264"/>
      <c r="BL68" s="1264"/>
      <c r="BM68" s="1264"/>
      <c r="BN68" s="1264"/>
      <c r="BO68" s="1264"/>
      <c r="BP68" s="1264"/>
      <c r="BQ68" s="1264"/>
      <c r="BR68" s="1264"/>
      <c r="BS68" s="1264"/>
      <c r="BT68" s="1264"/>
      <c r="BU68" s="1264"/>
      <c r="BV68" s="1264"/>
      <c r="BW68" s="1264"/>
      <c r="BX68" s="1264"/>
      <c r="BY68" s="1264"/>
      <c r="BZ68" s="1264"/>
      <c r="CA68" s="1264"/>
      <c r="CB68" s="1264"/>
      <c r="CC68" s="1264"/>
      <c r="CD68" s="1264"/>
      <c r="CE68" s="1264"/>
      <c r="CF68" s="1264"/>
      <c r="CG68" s="1264"/>
      <c r="CH68" s="1264"/>
      <c r="CI68" s="1264"/>
      <c r="CJ68" s="1264"/>
      <c r="CK68" s="1264"/>
      <c r="CL68" s="1264"/>
      <c r="CM68" s="1264"/>
      <c r="CN68" s="1264"/>
      <c r="CO68" s="1264"/>
      <c r="CP68" s="1264"/>
      <c r="CQ68" s="1264"/>
      <c r="CR68" s="1264"/>
      <c r="CS68" s="1264"/>
      <c r="CT68" s="1264"/>
      <c r="CU68" s="1264"/>
      <c r="CV68" s="1264"/>
      <c r="CW68" s="1264"/>
      <c r="CX68" s="1264"/>
      <c r="CY68" s="1264"/>
      <c r="CZ68" s="1264"/>
      <c r="DA68" s="1264"/>
      <c r="DB68" s="1264"/>
      <c r="DC68" s="1265"/>
    </row>
    <row r="69" spans="2:107" x14ac:dyDescent="0.15">
      <c r="B69" s="372"/>
      <c r="AN69" s="1266"/>
      <c r="AO69" s="1267"/>
      <c r="AP69" s="1267"/>
      <c r="AQ69" s="1267"/>
      <c r="AR69" s="1267"/>
      <c r="AS69" s="1267"/>
      <c r="AT69" s="1267"/>
      <c r="AU69" s="1267"/>
      <c r="AV69" s="1267"/>
      <c r="AW69" s="1267"/>
      <c r="AX69" s="1267"/>
      <c r="AY69" s="1267"/>
      <c r="AZ69" s="1267"/>
      <c r="BA69" s="1267"/>
      <c r="BB69" s="1267"/>
      <c r="BC69" s="1267"/>
      <c r="BD69" s="1267"/>
      <c r="BE69" s="1267"/>
      <c r="BF69" s="1267"/>
      <c r="BG69" s="1267"/>
      <c r="BH69" s="1267"/>
      <c r="BI69" s="1267"/>
      <c r="BJ69" s="1267"/>
      <c r="BK69" s="1267"/>
      <c r="BL69" s="1267"/>
      <c r="BM69" s="1267"/>
      <c r="BN69" s="1267"/>
      <c r="BO69" s="1267"/>
      <c r="BP69" s="1267"/>
      <c r="BQ69" s="1267"/>
      <c r="BR69" s="1267"/>
      <c r="BS69" s="1267"/>
      <c r="BT69" s="1267"/>
      <c r="BU69" s="1267"/>
      <c r="BV69" s="1267"/>
      <c r="BW69" s="1267"/>
      <c r="BX69" s="1267"/>
      <c r="BY69" s="1267"/>
      <c r="BZ69" s="1267"/>
      <c r="CA69" s="1267"/>
      <c r="CB69" s="1267"/>
      <c r="CC69" s="1267"/>
      <c r="CD69" s="1267"/>
      <c r="CE69" s="1267"/>
      <c r="CF69" s="1267"/>
      <c r="CG69" s="1267"/>
      <c r="CH69" s="1267"/>
      <c r="CI69" s="1267"/>
      <c r="CJ69" s="1267"/>
      <c r="CK69" s="1267"/>
      <c r="CL69" s="1267"/>
      <c r="CM69" s="1267"/>
      <c r="CN69" s="1267"/>
      <c r="CO69" s="1267"/>
      <c r="CP69" s="1267"/>
      <c r="CQ69" s="1267"/>
      <c r="CR69" s="1267"/>
      <c r="CS69" s="1267"/>
      <c r="CT69" s="1267"/>
      <c r="CU69" s="1267"/>
      <c r="CV69" s="1267"/>
      <c r="CW69" s="1267"/>
      <c r="CX69" s="1267"/>
      <c r="CY69" s="1267"/>
      <c r="CZ69" s="1267"/>
      <c r="DA69" s="1267"/>
      <c r="DB69" s="1267"/>
      <c r="DC69" s="1268"/>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566</v>
      </c>
    </row>
    <row r="72" spans="2:107" x14ac:dyDescent="0.15">
      <c r="B72" s="372"/>
      <c r="G72" s="1253"/>
      <c r="H72" s="1253"/>
      <c r="I72" s="1253"/>
      <c r="J72" s="1253"/>
      <c r="K72" s="382"/>
      <c r="L72" s="382"/>
      <c r="M72" s="383"/>
      <c r="N72" s="383"/>
      <c r="AN72" s="1254"/>
      <c r="AO72" s="1255"/>
      <c r="AP72" s="1255"/>
      <c r="AQ72" s="1255"/>
      <c r="AR72" s="1255"/>
      <c r="AS72" s="1255"/>
      <c r="AT72" s="1255"/>
      <c r="AU72" s="1255"/>
      <c r="AV72" s="1255"/>
      <c r="AW72" s="1255"/>
      <c r="AX72" s="1255"/>
      <c r="AY72" s="1255"/>
      <c r="AZ72" s="1255"/>
      <c r="BA72" s="1255"/>
      <c r="BB72" s="1255"/>
      <c r="BC72" s="1255"/>
      <c r="BD72" s="1255"/>
      <c r="BE72" s="1255"/>
      <c r="BF72" s="1255"/>
      <c r="BG72" s="1255"/>
      <c r="BH72" s="1255"/>
      <c r="BI72" s="1255"/>
      <c r="BJ72" s="1255"/>
      <c r="BK72" s="1255"/>
      <c r="BL72" s="1255"/>
      <c r="BM72" s="1255"/>
      <c r="BN72" s="1255"/>
      <c r="BO72" s="1256"/>
      <c r="BP72" s="1257" t="s">
        <v>528</v>
      </c>
      <c r="BQ72" s="1257"/>
      <c r="BR72" s="1257"/>
      <c r="BS72" s="1257"/>
      <c r="BT72" s="1257"/>
      <c r="BU72" s="1257"/>
      <c r="BV72" s="1257"/>
      <c r="BW72" s="1257"/>
      <c r="BX72" s="1257" t="s">
        <v>529</v>
      </c>
      <c r="BY72" s="1257"/>
      <c r="BZ72" s="1257"/>
      <c r="CA72" s="1257"/>
      <c r="CB72" s="1257"/>
      <c r="CC72" s="1257"/>
      <c r="CD72" s="1257"/>
      <c r="CE72" s="1257"/>
      <c r="CF72" s="1257" t="s">
        <v>530</v>
      </c>
      <c r="CG72" s="1257"/>
      <c r="CH72" s="1257"/>
      <c r="CI72" s="1257"/>
      <c r="CJ72" s="1257"/>
      <c r="CK72" s="1257"/>
      <c r="CL72" s="1257"/>
      <c r="CM72" s="1257"/>
      <c r="CN72" s="1257" t="s">
        <v>531</v>
      </c>
      <c r="CO72" s="1257"/>
      <c r="CP72" s="1257"/>
      <c r="CQ72" s="1257"/>
      <c r="CR72" s="1257"/>
      <c r="CS72" s="1257"/>
      <c r="CT72" s="1257"/>
      <c r="CU72" s="1257"/>
      <c r="CV72" s="1257" t="s">
        <v>532</v>
      </c>
      <c r="CW72" s="1257"/>
      <c r="CX72" s="1257"/>
      <c r="CY72" s="1257"/>
      <c r="CZ72" s="1257"/>
      <c r="DA72" s="1257"/>
      <c r="DB72" s="1257"/>
      <c r="DC72" s="1257"/>
    </row>
    <row r="73" spans="2:107" x14ac:dyDescent="0.15">
      <c r="B73" s="372"/>
      <c r="G73" s="1270"/>
      <c r="H73" s="1270"/>
      <c r="I73" s="1270"/>
      <c r="J73" s="1270"/>
      <c r="K73" s="1273"/>
      <c r="L73" s="1273"/>
      <c r="M73" s="1273"/>
      <c r="N73" s="1273"/>
      <c r="AM73" s="381"/>
      <c r="AN73" s="1259" t="s">
        <v>567</v>
      </c>
      <c r="AO73" s="1259"/>
      <c r="AP73" s="1259"/>
      <c r="AQ73" s="1259"/>
      <c r="AR73" s="1259"/>
      <c r="AS73" s="1259"/>
      <c r="AT73" s="1259"/>
      <c r="AU73" s="1259"/>
      <c r="AV73" s="1259"/>
      <c r="AW73" s="1259"/>
      <c r="AX73" s="1259"/>
      <c r="AY73" s="1259"/>
      <c r="AZ73" s="1259"/>
      <c r="BA73" s="1259"/>
      <c r="BB73" s="1259" t="s">
        <v>568</v>
      </c>
      <c r="BC73" s="1259"/>
      <c r="BD73" s="1259"/>
      <c r="BE73" s="1259"/>
      <c r="BF73" s="1259"/>
      <c r="BG73" s="1259"/>
      <c r="BH73" s="1259"/>
      <c r="BI73" s="1259"/>
      <c r="BJ73" s="1259"/>
      <c r="BK73" s="1259"/>
      <c r="BL73" s="1259"/>
      <c r="BM73" s="1259"/>
      <c r="BN73" s="1259"/>
      <c r="BO73" s="1259"/>
      <c r="BP73" s="1258">
        <v>58.8</v>
      </c>
      <c r="BQ73" s="1258"/>
      <c r="BR73" s="1258"/>
      <c r="BS73" s="1258"/>
      <c r="BT73" s="1258"/>
      <c r="BU73" s="1258"/>
      <c r="BV73" s="1258"/>
      <c r="BW73" s="1258"/>
      <c r="BX73" s="1258">
        <v>56.2</v>
      </c>
      <c r="BY73" s="1258"/>
      <c r="BZ73" s="1258"/>
      <c r="CA73" s="1258"/>
      <c r="CB73" s="1258"/>
      <c r="CC73" s="1258"/>
      <c r="CD73" s="1258"/>
      <c r="CE73" s="1258"/>
      <c r="CF73" s="1258">
        <v>39.200000000000003</v>
      </c>
      <c r="CG73" s="1258"/>
      <c r="CH73" s="1258"/>
      <c r="CI73" s="1258"/>
      <c r="CJ73" s="1258"/>
      <c r="CK73" s="1258"/>
      <c r="CL73" s="1258"/>
      <c r="CM73" s="1258"/>
      <c r="CN73" s="1258">
        <v>44.8</v>
      </c>
      <c r="CO73" s="1258"/>
      <c r="CP73" s="1258"/>
      <c r="CQ73" s="1258"/>
      <c r="CR73" s="1258"/>
      <c r="CS73" s="1258"/>
      <c r="CT73" s="1258"/>
      <c r="CU73" s="1258"/>
      <c r="CV73" s="1258">
        <v>49</v>
      </c>
      <c r="CW73" s="1258"/>
      <c r="CX73" s="1258"/>
      <c r="CY73" s="1258"/>
      <c r="CZ73" s="1258"/>
      <c r="DA73" s="1258"/>
      <c r="DB73" s="1258"/>
      <c r="DC73" s="1258"/>
    </row>
    <row r="74" spans="2:107" x14ac:dyDescent="0.15">
      <c r="B74" s="372"/>
      <c r="G74" s="1270"/>
      <c r="H74" s="1270"/>
      <c r="I74" s="1270"/>
      <c r="J74" s="1270"/>
      <c r="K74" s="1273"/>
      <c r="L74" s="1273"/>
      <c r="M74" s="1273"/>
      <c r="N74" s="1273"/>
      <c r="AM74" s="381"/>
      <c r="AN74" s="1259"/>
      <c r="AO74" s="1259"/>
      <c r="AP74" s="1259"/>
      <c r="AQ74" s="1259"/>
      <c r="AR74" s="1259"/>
      <c r="AS74" s="1259"/>
      <c r="AT74" s="1259"/>
      <c r="AU74" s="1259"/>
      <c r="AV74" s="1259"/>
      <c r="AW74" s="1259"/>
      <c r="AX74" s="1259"/>
      <c r="AY74" s="1259"/>
      <c r="AZ74" s="1259"/>
      <c r="BA74" s="1259"/>
      <c r="BB74" s="1259"/>
      <c r="BC74" s="1259"/>
      <c r="BD74" s="1259"/>
      <c r="BE74" s="1259"/>
      <c r="BF74" s="1259"/>
      <c r="BG74" s="1259"/>
      <c r="BH74" s="1259"/>
      <c r="BI74" s="1259"/>
      <c r="BJ74" s="1259"/>
      <c r="BK74" s="1259"/>
      <c r="BL74" s="1259"/>
      <c r="BM74" s="1259"/>
      <c r="BN74" s="1259"/>
      <c r="BO74" s="1259"/>
      <c r="BP74" s="1258"/>
      <c r="BQ74" s="1258"/>
      <c r="BR74" s="1258"/>
      <c r="BS74" s="1258"/>
      <c r="BT74" s="1258"/>
      <c r="BU74" s="1258"/>
      <c r="BV74" s="1258"/>
      <c r="BW74" s="1258"/>
      <c r="BX74" s="1258"/>
      <c r="BY74" s="1258"/>
      <c r="BZ74" s="1258"/>
      <c r="CA74" s="1258"/>
      <c r="CB74" s="1258"/>
      <c r="CC74" s="1258"/>
      <c r="CD74" s="1258"/>
      <c r="CE74" s="1258"/>
      <c r="CF74" s="1258"/>
      <c r="CG74" s="1258"/>
      <c r="CH74" s="1258"/>
      <c r="CI74" s="1258"/>
      <c r="CJ74" s="1258"/>
      <c r="CK74" s="1258"/>
      <c r="CL74" s="1258"/>
      <c r="CM74" s="1258"/>
      <c r="CN74" s="1258"/>
      <c r="CO74" s="1258"/>
      <c r="CP74" s="1258"/>
      <c r="CQ74" s="1258"/>
      <c r="CR74" s="1258"/>
      <c r="CS74" s="1258"/>
      <c r="CT74" s="1258"/>
      <c r="CU74" s="1258"/>
      <c r="CV74" s="1258"/>
      <c r="CW74" s="1258"/>
      <c r="CX74" s="1258"/>
      <c r="CY74" s="1258"/>
      <c r="CZ74" s="1258"/>
      <c r="DA74" s="1258"/>
      <c r="DB74" s="1258"/>
      <c r="DC74" s="1258"/>
    </row>
    <row r="75" spans="2:107" x14ac:dyDescent="0.15">
      <c r="B75" s="372"/>
      <c r="G75" s="1270"/>
      <c r="H75" s="1270"/>
      <c r="I75" s="1253"/>
      <c r="J75" s="1253"/>
      <c r="K75" s="1269"/>
      <c r="L75" s="1269"/>
      <c r="M75" s="1269"/>
      <c r="N75" s="1269"/>
      <c r="AM75" s="381"/>
      <c r="AN75" s="1259"/>
      <c r="AO75" s="1259"/>
      <c r="AP75" s="1259"/>
      <c r="AQ75" s="1259"/>
      <c r="AR75" s="1259"/>
      <c r="AS75" s="1259"/>
      <c r="AT75" s="1259"/>
      <c r="AU75" s="1259"/>
      <c r="AV75" s="1259"/>
      <c r="AW75" s="1259"/>
      <c r="AX75" s="1259"/>
      <c r="AY75" s="1259"/>
      <c r="AZ75" s="1259"/>
      <c r="BA75" s="1259"/>
      <c r="BB75" s="1259" t="s">
        <v>573</v>
      </c>
      <c r="BC75" s="1259"/>
      <c r="BD75" s="1259"/>
      <c r="BE75" s="1259"/>
      <c r="BF75" s="1259"/>
      <c r="BG75" s="1259"/>
      <c r="BH75" s="1259"/>
      <c r="BI75" s="1259"/>
      <c r="BJ75" s="1259"/>
      <c r="BK75" s="1259"/>
      <c r="BL75" s="1259"/>
      <c r="BM75" s="1259"/>
      <c r="BN75" s="1259"/>
      <c r="BO75" s="1259"/>
      <c r="BP75" s="1258">
        <v>15.6</v>
      </c>
      <c r="BQ75" s="1258"/>
      <c r="BR75" s="1258"/>
      <c r="BS75" s="1258"/>
      <c r="BT75" s="1258"/>
      <c r="BU75" s="1258"/>
      <c r="BV75" s="1258"/>
      <c r="BW75" s="1258"/>
      <c r="BX75" s="1258">
        <v>14.2</v>
      </c>
      <c r="BY75" s="1258"/>
      <c r="BZ75" s="1258"/>
      <c r="CA75" s="1258"/>
      <c r="CB75" s="1258"/>
      <c r="CC75" s="1258"/>
      <c r="CD75" s="1258"/>
      <c r="CE75" s="1258"/>
      <c r="CF75" s="1258">
        <v>13</v>
      </c>
      <c r="CG75" s="1258"/>
      <c r="CH75" s="1258"/>
      <c r="CI75" s="1258"/>
      <c r="CJ75" s="1258"/>
      <c r="CK75" s="1258"/>
      <c r="CL75" s="1258"/>
      <c r="CM75" s="1258"/>
      <c r="CN75" s="1258">
        <v>12.3</v>
      </c>
      <c r="CO75" s="1258"/>
      <c r="CP75" s="1258"/>
      <c r="CQ75" s="1258"/>
      <c r="CR75" s="1258"/>
      <c r="CS75" s="1258"/>
      <c r="CT75" s="1258"/>
      <c r="CU75" s="1258"/>
      <c r="CV75" s="1258">
        <v>11.9</v>
      </c>
      <c r="CW75" s="1258"/>
      <c r="CX75" s="1258"/>
      <c r="CY75" s="1258"/>
      <c r="CZ75" s="1258"/>
      <c r="DA75" s="1258"/>
      <c r="DB75" s="1258"/>
      <c r="DC75" s="1258"/>
    </row>
    <row r="76" spans="2:107" x14ac:dyDescent="0.15">
      <c r="B76" s="372"/>
      <c r="G76" s="1270"/>
      <c r="H76" s="1270"/>
      <c r="I76" s="1253"/>
      <c r="J76" s="1253"/>
      <c r="K76" s="1269"/>
      <c r="L76" s="1269"/>
      <c r="M76" s="1269"/>
      <c r="N76" s="1269"/>
      <c r="AM76" s="381"/>
      <c r="AN76" s="1259"/>
      <c r="AO76" s="1259"/>
      <c r="AP76" s="1259"/>
      <c r="AQ76" s="1259"/>
      <c r="AR76" s="1259"/>
      <c r="AS76" s="1259"/>
      <c r="AT76" s="1259"/>
      <c r="AU76" s="1259"/>
      <c r="AV76" s="1259"/>
      <c r="AW76" s="1259"/>
      <c r="AX76" s="1259"/>
      <c r="AY76" s="1259"/>
      <c r="AZ76" s="1259"/>
      <c r="BA76" s="1259"/>
      <c r="BB76" s="1259"/>
      <c r="BC76" s="1259"/>
      <c r="BD76" s="1259"/>
      <c r="BE76" s="1259"/>
      <c r="BF76" s="1259"/>
      <c r="BG76" s="1259"/>
      <c r="BH76" s="1259"/>
      <c r="BI76" s="1259"/>
      <c r="BJ76" s="1259"/>
      <c r="BK76" s="1259"/>
      <c r="BL76" s="1259"/>
      <c r="BM76" s="1259"/>
      <c r="BN76" s="1259"/>
      <c r="BO76" s="1259"/>
      <c r="BP76" s="1258"/>
      <c r="BQ76" s="1258"/>
      <c r="BR76" s="1258"/>
      <c r="BS76" s="1258"/>
      <c r="BT76" s="1258"/>
      <c r="BU76" s="1258"/>
      <c r="BV76" s="1258"/>
      <c r="BW76" s="1258"/>
      <c r="BX76" s="1258"/>
      <c r="BY76" s="1258"/>
      <c r="BZ76" s="1258"/>
      <c r="CA76" s="1258"/>
      <c r="CB76" s="1258"/>
      <c r="CC76" s="1258"/>
      <c r="CD76" s="1258"/>
      <c r="CE76" s="1258"/>
      <c r="CF76" s="1258"/>
      <c r="CG76" s="1258"/>
      <c r="CH76" s="1258"/>
      <c r="CI76" s="1258"/>
      <c r="CJ76" s="1258"/>
      <c r="CK76" s="1258"/>
      <c r="CL76" s="1258"/>
      <c r="CM76" s="1258"/>
      <c r="CN76" s="1258"/>
      <c r="CO76" s="1258"/>
      <c r="CP76" s="1258"/>
      <c r="CQ76" s="1258"/>
      <c r="CR76" s="1258"/>
      <c r="CS76" s="1258"/>
      <c r="CT76" s="1258"/>
      <c r="CU76" s="1258"/>
      <c r="CV76" s="1258"/>
      <c r="CW76" s="1258"/>
      <c r="CX76" s="1258"/>
      <c r="CY76" s="1258"/>
      <c r="CZ76" s="1258"/>
      <c r="DA76" s="1258"/>
      <c r="DB76" s="1258"/>
      <c r="DC76" s="1258"/>
    </row>
    <row r="77" spans="2:107" x14ac:dyDescent="0.15">
      <c r="B77" s="372"/>
      <c r="G77" s="1253"/>
      <c r="H77" s="1253"/>
      <c r="I77" s="1253"/>
      <c r="J77" s="1253"/>
      <c r="K77" s="1273"/>
      <c r="L77" s="1273"/>
      <c r="M77" s="1273"/>
      <c r="N77" s="1273"/>
      <c r="AN77" s="1257" t="s">
        <v>570</v>
      </c>
      <c r="AO77" s="1257"/>
      <c r="AP77" s="1257"/>
      <c r="AQ77" s="1257"/>
      <c r="AR77" s="1257"/>
      <c r="AS77" s="1257"/>
      <c r="AT77" s="1257"/>
      <c r="AU77" s="1257"/>
      <c r="AV77" s="1257"/>
      <c r="AW77" s="1257"/>
      <c r="AX77" s="1257"/>
      <c r="AY77" s="1257"/>
      <c r="AZ77" s="1257"/>
      <c r="BA77" s="1257"/>
      <c r="BB77" s="1259" t="s">
        <v>568</v>
      </c>
      <c r="BC77" s="1259"/>
      <c r="BD77" s="1259"/>
      <c r="BE77" s="1259"/>
      <c r="BF77" s="1259"/>
      <c r="BG77" s="1259"/>
      <c r="BH77" s="1259"/>
      <c r="BI77" s="1259"/>
      <c r="BJ77" s="1259"/>
      <c r="BK77" s="1259"/>
      <c r="BL77" s="1259"/>
      <c r="BM77" s="1259"/>
      <c r="BN77" s="1259"/>
      <c r="BO77" s="1259"/>
      <c r="BP77" s="1258">
        <v>3.4</v>
      </c>
      <c r="BQ77" s="1258"/>
      <c r="BR77" s="1258"/>
      <c r="BS77" s="1258"/>
      <c r="BT77" s="1258"/>
      <c r="BU77" s="1258"/>
      <c r="BV77" s="1258"/>
      <c r="BW77" s="1258"/>
      <c r="BX77" s="1258">
        <v>0</v>
      </c>
      <c r="BY77" s="1258"/>
      <c r="BZ77" s="1258"/>
      <c r="CA77" s="1258"/>
      <c r="CB77" s="1258"/>
      <c r="CC77" s="1258"/>
      <c r="CD77" s="1258"/>
      <c r="CE77" s="1258"/>
      <c r="CF77" s="1258">
        <v>0</v>
      </c>
      <c r="CG77" s="1258"/>
      <c r="CH77" s="1258"/>
      <c r="CI77" s="1258"/>
      <c r="CJ77" s="1258"/>
      <c r="CK77" s="1258"/>
      <c r="CL77" s="1258"/>
      <c r="CM77" s="1258"/>
      <c r="CN77" s="1258">
        <v>0</v>
      </c>
      <c r="CO77" s="1258"/>
      <c r="CP77" s="1258"/>
      <c r="CQ77" s="1258"/>
      <c r="CR77" s="1258"/>
      <c r="CS77" s="1258"/>
      <c r="CT77" s="1258"/>
      <c r="CU77" s="1258"/>
      <c r="CV77" s="1258">
        <v>0</v>
      </c>
      <c r="CW77" s="1258"/>
      <c r="CX77" s="1258"/>
      <c r="CY77" s="1258"/>
      <c r="CZ77" s="1258"/>
      <c r="DA77" s="1258"/>
      <c r="DB77" s="1258"/>
      <c r="DC77" s="1258"/>
    </row>
    <row r="78" spans="2:107" x14ac:dyDescent="0.15">
      <c r="B78" s="372"/>
      <c r="G78" s="1253"/>
      <c r="H78" s="1253"/>
      <c r="I78" s="1253"/>
      <c r="J78" s="1253"/>
      <c r="K78" s="1273"/>
      <c r="L78" s="1273"/>
      <c r="M78" s="1273"/>
      <c r="N78" s="1273"/>
      <c r="AN78" s="1257"/>
      <c r="AO78" s="1257"/>
      <c r="AP78" s="1257"/>
      <c r="AQ78" s="1257"/>
      <c r="AR78" s="1257"/>
      <c r="AS78" s="1257"/>
      <c r="AT78" s="1257"/>
      <c r="AU78" s="1257"/>
      <c r="AV78" s="1257"/>
      <c r="AW78" s="1257"/>
      <c r="AX78" s="1257"/>
      <c r="AY78" s="1257"/>
      <c r="AZ78" s="1257"/>
      <c r="BA78" s="1257"/>
      <c r="BB78" s="1259"/>
      <c r="BC78" s="1259"/>
      <c r="BD78" s="1259"/>
      <c r="BE78" s="1259"/>
      <c r="BF78" s="1259"/>
      <c r="BG78" s="1259"/>
      <c r="BH78" s="1259"/>
      <c r="BI78" s="1259"/>
      <c r="BJ78" s="1259"/>
      <c r="BK78" s="1259"/>
      <c r="BL78" s="1259"/>
      <c r="BM78" s="1259"/>
      <c r="BN78" s="1259"/>
      <c r="BO78" s="1259"/>
      <c r="BP78" s="1258"/>
      <c r="BQ78" s="1258"/>
      <c r="BR78" s="1258"/>
      <c r="BS78" s="1258"/>
      <c r="BT78" s="1258"/>
      <c r="BU78" s="1258"/>
      <c r="BV78" s="1258"/>
      <c r="BW78" s="1258"/>
      <c r="BX78" s="1258"/>
      <c r="BY78" s="1258"/>
      <c r="BZ78" s="1258"/>
      <c r="CA78" s="1258"/>
      <c r="CB78" s="1258"/>
      <c r="CC78" s="1258"/>
      <c r="CD78" s="1258"/>
      <c r="CE78" s="1258"/>
      <c r="CF78" s="1258"/>
      <c r="CG78" s="1258"/>
      <c r="CH78" s="1258"/>
      <c r="CI78" s="1258"/>
      <c r="CJ78" s="1258"/>
      <c r="CK78" s="1258"/>
      <c r="CL78" s="1258"/>
      <c r="CM78" s="1258"/>
      <c r="CN78" s="1258"/>
      <c r="CO78" s="1258"/>
      <c r="CP78" s="1258"/>
      <c r="CQ78" s="1258"/>
      <c r="CR78" s="1258"/>
      <c r="CS78" s="1258"/>
      <c r="CT78" s="1258"/>
      <c r="CU78" s="1258"/>
      <c r="CV78" s="1258"/>
      <c r="CW78" s="1258"/>
      <c r="CX78" s="1258"/>
      <c r="CY78" s="1258"/>
      <c r="CZ78" s="1258"/>
      <c r="DA78" s="1258"/>
      <c r="DB78" s="1258"/>
      <c r="DC78" s="1258"/>
    </row>
    <row r="79" spans="2:107" x14ac:dyDescent="0.15">
      <c r="B79" s="372"/>
      <c r="G79" s="1253"/>
      <c r="H79" s="1253"/>
      <c r="I79" s="1272"/>
      <c r="J79" s="1272"/>
      <c r="K79" s="1274"/>
      <c r="L79" s="1274"/>
      <c r="M79" s="1274"/>
      <c r="N79" s="1274"/>
      <c r="AN79" s="1257"/>
      <c r="AO79" s="1257"/>
      <c r="AP79" s="1257"/>
      <c r="AQ79" s="1257"/>
      <c r="AR79" s="1257"/>
      <c r="AS79" s="1257"/>
      <c r="AT79" s="1257"/>
      <c r="AU79" s="1257"/>
      <c r="AV79" s="1257"/>
      <c r="AW79" s="1257"/>
      <c r="AX79" s="1257"/>
      <c r="AY79" s="1257"/>
      <c r="AZ79" s="1257"/>
      <c r="BA79" s="1257"/>
      <c r="BB79" s="1259" t="s">
        <v>573</v>
      </c>
      <c r="BC79" s="1259"/>
      <c r="BD79" s="1259"/>
      <c r="BE79" s="1259"/>
      <c r="BF79" s="1259"/>
      <c r="BG79" s="1259"/>
      <c r="BH79" s="1259"/>
      <c r="BI79" s="1259"/>
      <c r="BJ79" s="1259"/>
      <c r="BK79" s="1259"/>
      <c r="BL79" s="1259"/>
      <c r="BM79" s="1259"/>
      <c r="BN79" s="1259"/>
      <c r="BO79" s="1259"/>
      <c r="BP79" s="1258">
        <v>8.8000000000000007</v>
      </c>
      <c r="BQ79" s="1258"/>
      <c r="BR79" s="1258"/>
      <c r="BS79" s="1258"/>
      <c r="BT79" s="1258"/>
      <c r="BU79" s="1258"/>
      <c r="BV79" s="1258"/>
      <c r="BW79" s="1258"/>
      <c r="BX79" s="1258">
        <v>8.3000000000000007</v>
      </c>
      <c r="BY79" s="1258"/>
      <c r="BZ79" s="1258"/>
      <c r="CA79" s="1258"/>
      <c r="CB79" s="1258"/>
      <c r="CC79" s="1258"/>
      <c r="CD79" s="1258"/>
      <c r="CE79" s="1258"/>
      <c r="CF79" s="1258">
        <v>8.1</v>
      </c>
      <c r="CG79" s="1258"/>
      <c r="CH79" s="1258"/>
      <c r="CI79" s="1258"/>
      <c r="CJ79" s="1258"/>
      <c r="CK79" s="1258"/>
      <c r="CL79" s="1258"/>
      <c r="CM79" s="1258"/>
      <c r="CN79" s="1258">
        <v>8.1999999999999993</v>
      </c>
      <c r="CO79" s="1258"/>
      <c r="CP79" s="1258"/>
      <c r="CQ79" s="1258"/>
      <c r="CR79" s="1258"/>
      <c r="CS79" s="1258"/>
      <c r="CT79" s="1258"/>
      <c r="CU79" s="1258"/>
      <c r="CV79" s="1258">
        <v>8.3000000000000007</v>
      </c>
      <c r="CW79" s="1258"/>
      <c r="CX79" s="1258"/>
      <c r="CY79" s="1258"/>
      <c r="CZ79" s="1258"/>
      <c r="DA79" s="1258"/>
      <c r="DB79" s="1258"/>
      <c r="DC79" s="1258"/>
    </row>
    <row r="80" spans="2:107" x14ac:dyDescent="0.15">
      <c r="B80" s="372"/>
      <c r="G80" s="1253"/>
      <c r="H80" s="1253"/>
      <c r="I80" s="1272"/>
      <c r="J80" s="1272"/>
      <c r="K80" s="1274"/>
      <c r="L80" s="1274"/>
      <c r="M80" s="1274"/>
      <c r="N80" s="1274"/>
      <c r="AN80" s="1257"/>
      <c r="AO80" s="1257"/>
      <c r="AP80" s="1257"/>
      <c r="AQ80" s="1257"/>
      <c r="AR80" s="1257"/>
      <c r="AS80" s="1257"/>
      <c r="AT80" s="1257"/>
      <c r="AU80" s="1257"/>
      <c r="AV80" s="1257"/>
      <c r="AW80" s="1257"/>
      <c r="AX80" s="1257"/>
      <c r="AY80" s="1257"/>
      <c r="AZ80" s="1257"/>
      <c r="BA80" s="1257"/>
      <c r="BB80" s="1259"/>
      <c r="BC80" s="1259"/>
      <c r="BD80" s="1259"/>
      <c r="BE80" s="1259"/>
      <c r="BF80" s="1259"/>
      <c r="BG80" s="1259"/>
      <c r="BH80" s="1259"/>
      <c r="BI80" s="1259"/>
      <c r="BJ80" s="1259"/>
      <c r="BK80" s="1259"/>
      <c r="BL80" s="1259"/>
      <c r="BM80" s="1259"/>
      <c r="BN80" s="1259"/>
      <c r="BO80" s="1259"/>
      <c r="BP80" s="1258"/>
      <c r="BQ80" s="1258"/>
      <c r="BR80" s="1258"/>
      <c r="BS80" s="1258"/>
      <c r="BT80" s="1258"/>
      <c r="BU80" s="1258"/>
      <c r="BV80" s="1258"/>
      <c r="BW80" s="1258"/>
      <c r="BX80" s="1258"/>
      <c r="BY80" s="1258"/>
      <c r="BZ80" s="1258"/>
      <c r="CA80" s="1258"/>
      <c r="CB80" s="1258"/>
      <c r="CC80" s="1258"/>
      <c r="CD80" s="1258"/>
      <c r="CE80" s="1258"/>
      <c r="CF80" s="1258"/>
      <c r="CG80" s="1258"/>
      <c r="CH80" s="1258"/>
      <c r="CI80" s="1258"/>
      <c r="CJ80" s="1258"/>
      <c r="CK80" s="1258"/>
      <c r="CL80" s="1258"/>
      <c r="CM80" s="1258"/>
      <c r="CN80" s="1258"/>
      <c r="CO80" s="1258"/>
      <c r="CP80" s="1258"/>
      <c r="CQ80" s="1258"/>
      <c r="CR80" s="1258"/>
      <c r="CS80" s="1258"/>
      <c r="CT80" s="1258"/>
      <c r="CU80" s="1258"/>
      <c r="CV80" s="1258"/>
      <c r="CW80" s="1258"/>
      <c r="CX80" s="1258"/>
      <c r="CY80" s="1258"/>
      <c r="CZ80" s="1258"/>
      <c r="DA80" s="1258"/>
      <c r="DB80" s="1258"/>
      <c r="DC80" s="1258"/>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1B0iyBVHX6EiJJrzidyZHC+mLQ5KGRppJKYDwTeVJO1M4gWd5UujZ9FZFmwlc+DVrVTd2qM5UtNKL296afb2uQ==" saltValue="tSwe41edRezaeF1XFAxxQ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abSelected="1" topLeftCell="A25" zoomScale="75" zoomScaleNormal="75" zoomScaleSheetLayoutView="70" workbookViewId="0">
      <selection activeCell="AG66" sqref="AG66"/>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4fceROGCWUvSJUlKdYiHNBiDFZKhdOD0aDQmFYfW/sLxYxtyYWE8Sy0GnE+dOlUd5njOolKlLiUx5SVRoK3jeA==" saltValue="4NyubCKQPnK+7hcGAJ0Au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87" zoomScale="75" zoomScaleNormal="75" zoomScaleSheetLayoutView="55" workbookViewId="0">
      <selection activeCell="AF107" sqref="AF107"/>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B70USbrfEr2k3WAXHdKqUJT7E61hvwyRzJl1c5gwigxADfa18NvDvP3GU/4/CtDYC7JM125oe0jY8u7Dn8FWaw==" saltValue="wiqc+d0H771vPrTC2rPMT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527</v>
      </c>
      <c r="G2" s="139"/>
      <c r="H2" s="140"/>
    </row>
    <row r="3" spans="1:8" x14ac:dyDescent="0.15">
      <c r="A3" s="136" t="s">
        <v>520</v>
      </c>
      <c r="B3" s="141"/>
      <c r="C3" s="142"/>
      <c r="D3" s="143">
        <v>64660</v>
      </c>
      <c r="E3" s="144"/>
      <c r="F3" s="145">
        <v>125391</v>
      </c>
      <c r="G3" s="146"/>
      <c r="H3" s="147"/>
    </row>
    <row r="4" spans="1:8" x14ac:dyDescent="0.15">
      <c r="A4" s="148"/>
      <c r="B4" s="149"/>
      <c r="C4" s="150"/>
      <c r="D4" s="151">
        <v>14876</v>
      </c>
      <c r="E4" s="152"/>
      <c r="F4" s="153">
        <v>68516</v>
      </c>
      <c r="G4" s="154"/>
      <c r="H4" s="155"/>
    </row>
    <row r="5" spans="1:8" x14ac:dyDescent="0.15">
      <c r="A5" s="136" t="s">
        <v>522</v>
      </c>
      <c r="B5" s="141"/>
      <c r="C5" s="142"/>
      <c r="D5" s="143">
        <v>64823</v>
      </c>
      <c r="E5" s="144"/>
      <c r="F5" s="145">
        <v>138402</v>
      </c>
      <c r="G5" s="146"/>
      <c r="H5" s="147"/>
    </row>
    <row r="6" spans="1:8" x14ac:dyDescent="0.15">
      <c r="A6" s="148"/>
      <c r="B6" s="149"/>
      <c r="C6" s="150"/>
      <c r="D6" s="151">
        <v>39451</v>
      </c>
      <c r="E6" s="152"/>
      <c r="F6" s="153">
        <v>70652</v>
      </c>
      <c r="G6" s="154"/>
      <c r="H6" s="155"/>
    </row>
    <row r="7" spans="1:8" x14ac:dyDescent="0.15">
      <c r="A7" s="136" t="s">
        <v>523</v>
      </c>
      <c r="B7" s="141"/>
      <c r="C7" s="142"/>
      <c r="D7" s="143">
        <v>62258</v>
      </c>
      <c r="E7" s="144"/>
      <c r="F7" s="145">
        <v>146367</v>
      </c>
      <c r="G7" s="146"/>
      <c r="H7" s="147"/>
    </row>
    <row r="8" spans="1:8" x14ac:dyDescent="0.15">
      <c r="A8" s="148"/>
      <c r="B8" s="149"/>
      <c r="C8" s="150"/>
      <c r="D8" s="151">
        <v>16035</v>
      </c>
      <c r="E8" s="152"/>
      <c r="F8" s="153">
        <v>79441</v>
      </c>
      <c r="G8" s="154"/>
      <c r="H8" s="155"/>
    </row>
    <row r="9" spans="1:8" x14ac:dyDescent="0.15">
      <c r="A9" s="136" t="s">
        <v>524</v>
      </c>
      <c r="B9" s="141"/>
      <c r="C9" s="142"/>
      <c r="D9" s="143">
        <v>130418</v>
      </c>
      <c r="E9" s="144"/>
      <c r="F9" s="145">
        <v>165181</v>
      </c>
      <c r="G9" s="146"/>
      <c r="H9" s="147"/>
    </row>
    <row r="10" spans="1:8" x14ac:dyDescent="0.15">
      <c r="A10" s="148"/>
      <c r="B10" s="149"/>
      <c r="C10" s="150"/>
      <c r="D10" s="151">
        <v>31934</v>
      </c>
      <c r="E10" s="152"/>
      <c r="F10" s="153">
        <v>82246</v>
      </c>
      <c r="G10" s="154"/>
      <c r="H10" s="155"/>
    </row>
    <row r="11" spans="1:8" x14ac:dyDescent="0.15">
      <c r="A11" s="136" t="s">
        <v>525</v>
      </c>
      <c r="B11" s="141"/>
      <c r="C11" s="142"/>
      <c r="D11" s="143">
        <v>124940</v>
      </c>
      <c r="E11" s="144"/>
      <c r="F11" s="145">
        <v>166234</v>
      </c>
      <c r="G11" s="146"/>
      <c r="H11" s="147"/>
    </row>
    <row r="12" spans="1:8" x14ac:dyDescent="0.15">
      <c r="A12" s="148"/>
      <c r="B12" s="149"/>
      <c r="C12" s="156"/>
      <c r="D12" s="151">
        <v>35756</v>
      </c>
      <c r="E12" s="152"/>
      <c r="F12" s="153">
        <v>89789</v>
      </c>
      <c r="G12" s="154"/>
      <c r="H12" s="155"/>
    </row>
    <row r="13" spans="1:8" x14ac:dyDescent="0.15">
      <c r="A13" s="136"/>
      <c r="B13" s="141"/>
      <c r="C13" s="157"/>
      <c r="D13" s="158">
        <v>89420</v>
      </c>
      <c r="E13" s="159"/>
      <c r="F13" s="160">
        <v>148315</v>
      </c>
      <c r="G13" s="161"/>
      <c r="H13" s="147"/>
    </row>
    <row r="14" spans="1:8" x14ac:dyDescent="0.15">
      <c r="A14" s="148"/>
      <c r="B14" s="149"/>
      <c r="C14" s="150"/>
      <c r="D14" s="151">
        <v>27610</v>
      </c>
      <c r="E14" s="152"/>
      <c r="F14" s="153">
        <v>78129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5.15</v>
      </c>
      <c r="C19" s="162">
        <f>ROUND(VALUE(SUBSTITUTE(実質収支比率等に係る経年分析!G$48,"▲","-")),2)</f>
        <v>4.7300000000000004</v>
      </c>
      <c r="D19" s="162">
        <f>ROUND(VALUE(SUBSTITUTE(実質収支比率等に係る経年分析!H$48,"▲","-")),2)</f>
        <v>6.63</v>
      </c>
      <c r="E19" s="162">
        <f>ROUND(VALUE(SUBSTITUTE(実質収支比率等に係る経年分析!I$48,"▲","-")),2)</f>
        <v>5.2</v>
      </c>
      <c r="F19" s="162">
        <f>ROUND(VALUE(SUBSTITUTE(実質収支比率等に係る経年分析!J$48,"▲","-")),2)</f>
        <v>7.78</v>
      </c>
    </row>
    <row r="20" spans="1:11" x14ac:dyDescent="0.15">
      <c r="A20" s="162" t="s">
        <v>53</v>
      </c>
      <c r="B20" s="162">
        <f>ROUND(VALUE(SUBSTITUTE(実質収支比率等に係る経年分析!F$47,"▲","-")),2)</f>
        <v>64.78</v>
      </c>
      <c r="C20" s="162">
        <f>ROUND(VALUE(SUBSTITUTE(実質収支比率等に係る経年分析!G$47,"▲","-")),2)</f>
        <v>62.8</v>
      </c>
      <c r="D20" s="162">
        <f>ROUND(VALUE(SUBSTITUTE(実質収支比率等に係る経年分析!H$47,"▲","-")),2)</f>
        <v>65.27</v>
      </c>
      <c r="E20" s="162">
        <f>ROUND(VALUE(SUBSTITUTE(実質収支比率等に係る経年分析!I$47,"▲","-")),2)</f>
        <v>61.23</v>
      </c>
      <c r="F20" s="162">
        <f>ROUND(VALUE(SUBSTITUTE(実質収支比率等に係る経年分析!J$47,"▲","-")),2)</f>
        <v>56.9</v>
      </c>
    </row>
    <row r="21" spans="1:11" x14ac:dyDescent="0.15">
      <c r="A21" s="162" t="s">
        <v>54</v>
      </c>
      <c r="B21" s="162">
        <f>IF(ISNUMBER(VALUE(SUBSTITUTE(実質収支比率等に係る経年分析!F$49,"▲","-"))),ROUND(VALUE(SUBSTITUTE(実質収支比率等に係る経年分析!F$49,"▲","-")),2),NA())</f>
        <v>-3.12</v>
      </c>
      <c r="C21" s="162">
        <f>IF(ISNUMBER(VALUE(SUBSTITUTE(実質収支比率等に係る経年分析!G$49,"▲","-"))),ROUND(VALUE(SUBSTITUTE(実質収支比率等に係る経年分析!G$49,"▲","-")),2),NA())</f>
        <v>-0.06</v>
      </c>
      <c r="D21" s="162">
        <f>IF(ISNUMBER(VALUE(SUBSTITUTE(実質収支比率等に係る経年分析!H$49,"▲","-"))),ROUND(VALUE(SUBSTITUTE(実質収支比率等に係る経年分析!H$49,"▲","-")),2),NA())</f>
        <v>1.01</v>
      </c>
      <c r="E21" s="162">
        <f>IF(ISNUMBER(VALUE(SUBSTITUTE(実質収支比率等に係る経年分析!I$49,"▲","-"))),ROUND(VALUE(SUBSTITUTE(実質収支比率等に係る経年分析!I$49,"▲","-")),2),NA())</f>
        <v>-10.15</v>
      </c>
      <c r="F21" s="162">
        <f>IF(ISNUMBER(VALUE(SUBSTITUTE(実質収支比率等に係る経年分析!J$49,"▲","-"))),ROUND(VALUE(SUBSTITUTE(実質収支比率等に係る経年分析!J$49,"▲","-")),2),NA())</f>
        <v>-2.69</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4.57</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介護サービス事業会計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奨学金会計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後期高齢者医療事業会計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0.01</v>
      </c>
    </row>
    <row r="32" spans="1:11" x14ac:dyDescent="0.15">
      <c r="A32" s="163" t="str">
        <f>IF(連結実質赤字比率に係る赤字・黒字の構成分析!C$38="",NA(),連結実質赤字比率に係る赤字・黒字の構成分析!C$38)</f>
        <v>国民健康保険事業会計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0.18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0.03</v>
      </c>
    </row>
    <row r="33" spans="1:16" x14ac:dyDescent="0.15">
      <c r="A33" s="163" t="str">
        <f>IF(連結実質赤字比率に係る赤字・黒字の構成分析!C$37="",NA(),連結実質赤字比率に係る赤字・黒字の構成分析!C$37)</f>
        <v>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1.33</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1.41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1.06</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1.1399999999999999</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0.8</v>
      </c>
    </row>
    <row r="34" spans="1:16" x14ac:dyDescent="0.15">
      <c r="A34" s="163" t="str">
        <f>IF(連結実質赤字比率に係る赤字・黒字の構成分析!C$36="",NA(),連結実質赤字比率に係る赤字・黒字の構成分析!C$36)</f>
        <v>介護保険事業会計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0.97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1.76</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2.29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2.69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3.61</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5.14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4.7300000000000004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6.62</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5.19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7.78</v>
      </c>
    </row>
    <row r="36" spans="1:16" x14ac:dyDescent="0.15">
      <c r="A36" s="163" t="str">
        <f>IF(連結実質赤字比率に係る赤字・黒字の構成分析!C$34="",NA(),連結実質赤字比率に係る赤字・黒字の構成分析!C$34)</f>
        <v>公共下水道事業会計</v>
      </c>
      <c r="B36" s="163" t="e">
        <f>IF(ROUND(VALUE(SUBSTITUTE(連結実質赤字比率に係る赤字・黒字の構成分析!F$34,"▲", "-")), 2) &lt; 0, ABS(ROUND(VALUE(SUBSTITUTE(連結実質赤字比率に係る赤字・黒字の構成分析!F$34,"▲", "-")), 2)), NA())</f>
        <v>#VALUE!</v>
      </c>
      <c r="C36" s="163" t="e">
        <f>IF(ROUND(VALUE(SUBSTITUTE(連結実質赤字比率に係る赤字・黒字の構成分析!F$34,"▲", "-")), 2) &gt;= 0, ABS(ROUND(VALUE(SUBSTITUTE(連結実質赤字比率に係る赤字・黒字の構成分析!F$34,"▲", "-")), 2)), NA())</f>
        <v>#VALUE!</v>
      </c>
      <c r="D36" s="163" t="e">
        <f>IF(ROUND(VALUE(SUBSTITUTE(連結実質赤字比率に係る赤字・黒字の構成分析!G$34,"▲", "-")), 2) &lt; 0, ABS(ROUND(VALUE(SUBSTITUTE(連結実質赤字比率に係る赤字・黒字の構成分析!G$34,"▲", "-")), 2)), NA())</f>
        <v>#VALUE!</v>
      </c>
      <c r="E36" s="163" t="e">
        <f>IF(ROUND(VALUE(SUBSTITUTE(連結実質赤字比率に係る赤字・黒字の構成分析!G$34,"▲", "-")), 2) &gt;= 0, ABS(ROUND(VALUE(SUBSTITUTE(連結実質赤字比率に係る赤字・黒字の構成分析!G$34,"▲", "-")), 2)), NA())</f>
        <v>#VALUE!</v>
      </c>
      <c r="F36" s="163" t="e">
        <f>IF(ROUND(VALUE(SUBSTITUTE(連結実質赤字比率に係る赤字・黒字の構成分析!H$34,"▲", "-")), 2) &lt; 0, ABS(ROUND(VALUE(SUBSTITUTE(連結実質赤字比率に係る赤字・黒字の構成分析!H$34,"▲", "-")), 2)), NA())</f>
        <v>#VALUE!</v>
      </c>
      <c r="G36" s="163" t="e">
        <f>IF(ROUND(VALUE(SUBSTITUTE(連結実質赤字比率に係る赤字・黒字の構成分析!H$34,"▲", "-")), 2) &gt;= 0, ABS(ROUND(VALUE(SUBSTITUTE(連結実質赤字比率に係る赤字・黒字の構成分析!H$34,"▲", "-")), 2)), NA())</f>
        <v>#VALUE!</v>
      </c>
      <c r="H36" s="163" t="e">
        <f>IF(ROUND(VALUE(SUBSTITUTE(連結実質赤字比率に係る赤字・黒字の構成分析!I$34,"▲", "-")), 2) &lt; 0, ABS(ROUND(VALUE(SUBSTITUTE(連結実質赤字比率に係る赤字・黒字の構成分析!I$34,"▲", "-")), 2)), NA())</f>
        <v>#VALUE!</v>
      </c>
      <c r="I36" s="163" t="e">
        <f>IF(ROUND(VALUE(SUBSTITUTE(連結実質赤字比率に係る赤字・黒字の構成分析!I$34,"▲", "-")), 2) &gt;= 0, ABS(ROUND(VALUE(SUBSTITUTE(連結実質赤字比率に係る赤字・黒字の構成分析!I$34,"▲", "-")), 2)), NA())</f>
        <v>#VALUE!</v>
      </c>
      <c r="J36" s="163">
        <f>IF(ROUND(VALUE(SUBSTITUTE(連結実質赤字比率に係る赤字・黒字の構成分析!J$34,"▲", "-")), 2) &lt; 0, ABS(ROUND(VALUE(SUBSTITUTE(連結実質赤字比率に係る赤字・黒字の構成分析!J$34,"▲", "-")), 2)), NA())</f>
        <v>7.11</v>
      </c>
      <c r="K36" s="163" t="e">
        <f>IF(ROUND(VALUE(SUBSTITUTE(連結実質赤字比率に係る赤字・黒字の構成分析!J$34,"▲", "-")), 2) &gt;= 0, ABS(ROUND(VALUE(SUBSTITUTE(連結実質赤字比率に係る赤字・黒字の構成分析!J$34,"▲", "-")), 2)), NA())</f>
        <v>#N/A</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502</v>
      </c>
      <c r="E42" s="164"/>
      <c r="F42" s="164"/>
      <c r="G42" s="164">
        <f>'実質公債費比率（分子）の構造'!L$52</f>
        <v>471</v>
      </c>
      <c r="H42" s="164"/>
      <c r="I42" s="164"/>
      <c r="J42" s="164">
        <f>'実質公債費比率（分子）の構造'!M$52</f>
        <v>445</v>
      </c>
      <c r="K42" s="164"/>
      <c r="L42" s="164"/>
      <c r="M42" s="164">
        <f>'実質公債費比率（分子）の構造'!N$52</f>
        <v>454</v>
      </c>
      <c r="N42" s="164"/>
      <c r="O42" s="164"/>
      <c r="P42" s="164">
        <f>'実質公債費比率（分子）の構造'!O$52</f>
        <v>446</v>
      </c>
    </row>
    <row r="43" spans="1:16" x14ac:dyDescent="0.15">
      <c r="A43" s="164" t="s">
        <v>16</v>
      </c>
      <c r="B43" s="164">
        <f>'実質公債費比率（分子）の構造'!K$51</f>
        <v>0</v>
      </c>
      <c r="C43" s="164"/>
      <c r="D43" s="164"/>
      <c r="E43" s="164">
        <f>'実質公債費比率（分子）の構造'!L$51</f>
        <v>0</v>
      </c>
      <c r="F43" s="164"/>
      <c r="G43" s="164"/>
      <c r="H43" s="164">
        <f>'実質公債費比率（分子）の構造'!M$51</f>
        <v>0</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7</v>
      </c>
      <c r="C44" s="164"/>
      <c r="D44" s="164"/>
      <c r="E44" s="164">
        <f>'実質公債費比率（分子）の構造'!L$50</f>
        <v>10</v>
      </c>
      <c r="F44" s="164"/>
      <c r="G44" s="164"/>
      <c r="H44" s="164">
        <f>'実質公債費比率（分子）の構造'!M$50</f>
        <v>3</v>
      </c>
      <c r="I44" s="164"/>
      <c r="J44" s="164"/>
      <c r="K44" s="164">
        <f>'実質公債費比率（分子）の構造'!N$50</f>
        <v>3</v>
      </c>
      <c r="L44" s="164"/>
      <c r="M44" s="164"/>
      <c r="N44" s="164">
        <f>'実質公債費比率（分子）の構造'!O$50</f>
        <v>3</v>
      </c>
      <c r="O44" s="164"/>
      <c r="P44" s="164"/>
    </row>
    <row r="45" spans="1:16" x14ac:dyDescent="0.15">
      <c r="A45" s="164" t="s">
        <v>63</v>
      </c>
      <c r="B45" s="164">
        <f>'実質公債費比率（分子）の構造'!K$49</f>
        <v>4</v>
      </c>
      <c r="C45" s="164"/>
      <c r="D45" s="164"/>
      <c r="E45" s="164">
        <f>'実質公債費比率（分子）の構造'!L$49</f>
        <v>3</v>
      </c>
      <c r="F45" s="164"/>
      <c r="G45" s="164"/>
      <c r="H45" s="164">
        <f>'実質公債費比率（分子）の構造'!M$49</f>
        <v>3</v>
      </c>
      <c r="I45" s="164"/>
      <c r="J45" s="164"/>
      <c r="K45" s="164">
        <f>'実質公債費比率（分子）の構造'!N$49</f>
        <v>1</v>
      </c>
      <c r="L45" s="164"/>
      <c r="M45" s="164"/>
      <c r="N45" s="164">
        <f>'実質公債費比率（分子）の構造'!O$49</f>
        <v>10</v>
      </c>
      <c r="O45" s="164"/>
      <c r="P45" s="164"/>
    </row>
    <row r="46" spans="1:16" x14ac:dyDescent="0.15">
      <c r="A46" s="164" t="s">
        <v>64</v>
      </c>
      <c r="B46" s="164">
        <f>'実質公債費比率（分子）の構造'!K$48</f>
        <v>291</v>
      </c>
      <c r="C46" s="164"/>
      <c r="D46" s="164"/>
      <c r="E46" s="164">
        <f>'実質公債費比率（分子）の構造'!L$48</f>
        <v>289</v>
      </c>
      <c r="F46" s="164"/>
      <c r="G46" s="164"/>
      <c r="H46" s="164">
        <f>'実質公債費比率（分子）の構造'!M$48</f>
        <v>278</v>
      </c>
      <c r="I46" s="164"/>
      <c r="J46" s="164"/>
      <c r="K46" s="164">
        <f>'実質公債費比率（分子）の構造'!N$48</f>
        <v>291</v>
      </c>
      <c r="L46" s="164"/>
      <c r="M46" s="164"/>
      <c r="N46" s="164">
        <f>'実質公債費比率（分子）の構造'!O$48</f>
        <v>280</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629</v>
      </c>
      <c r="C49" s="164"/>
      <c r="D49" s="164"/>
      <c r="E49" s="164">
        <f>'実質公債費比率（分子）の構造'!L$45</f>
        <v>591</v>
      </c>
      <c r="F49" s="164"/>
      <c r="G49" s="164"/>
      <c r="H49" s="164">
        <f>'実質公債費比率（分子）の構造'!M$45</f>
        <v>549</v>
      </c>
      <c r="I49" s="164"/>
      <c r="J49" s="164"/>
      <c r="K49" s="164">
        <f>'実質公債費比率（分子）の構造'!N$45</f>
        <v>550</v>
      </c>
      <c r="L49" s="164"/>
      <c r="M49" s="164"/>
      <c r="N49" s="164">
        <f>'実質公債費比率（分子）の構造'!O$45</f>
        <v>534</v>
      </c>
      <c r="O49" s="164"/>
      <c r="P49" s="164"/>
    </row>
    <row r="50" spans="1:16" x14ac:dyDescent="0.15">
      <c r="A50" s="164" t="s">
        <v>67</v>
      </c>
      <c r="B50" s="164" t="e">
        <f>NA()</f>
        <v>#N/A</v>
      </c>
      <c r="C50" s="164">
        <f>IF(ISNUMBER('実質公債費比率（分子）の構造'!K$53),'実質公債費比率（分子）の構造'!K$53,NA())</f>
        <v>429</v>
      </c>
      <c r="D50" s="164" t="e">
        <f>NA()</f>
        <v>#N/A</v>
      </c>
      <c r="E50" s="164" t="e">
        <f>NA()</f>
        <v>#N/A</v>
      </c>
      <c r="F50" s="164">
        <f>IF(ISNUMBER('実質公債費比率（分子）の構造'!L$53),'実質公債費比率（分子）の構造'!L$53,NA())</f>
        <v>422</v>
      </c>
      <c r="G50" s="164" t="e">
        <f>NA()</f>
        <v>#N/A</v>
      </c>
      <c r="H50" s="164" t="e">
        <f>NA()</f>
        <v>#N/A</v>
      </c>
      <c r="I50" s="164">
        <f>IF(ISNUMBER('実質公債費比率（分子）の構造'!M$53),'実質公債費比率（分子）の構造'!M$53,NA())</f>
        <v>388</v>
      </c>
      <c r="J50" s="164" t="e">
        <f>NA()</f>
        <v>#N/A</v>
      </c>
      <c r="K50" s="164" t="e">
        <f>NA()</f>
        <v>#N/A</v>
      </c>
      <c r="L50" s="164">
        <f>IF(ISNUMBER('実質公債費比率（分子）の構造'!N$53),'実質公債費比率（分子）の構造'!N$53,NA())</f>
        <v>391</v>
      </c>
      <c r="M50" s="164" t="e">
        <f>NA()</f>
        <v>#N/A</v>
      </c>
      <c r="N50" s="164" t="e">
        <f>NA()</f>
        <v>#N/A</v>
      </c>
      <c r="O50" s="164">
        <f>IF(ISNUMBER('実質公債費比率（分子）の構造'!O$53),'実質公債費比率（分子）の構造'!O$53,NA())</f>
        <v>381</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4446</v>
      </c>
      <c r="E56" s="163"/>
      <c r="F56" s="163"/>
      <c r="G56" s="163">
        <f>'将来負担比率（分子）の構造'!J$52</f>
        <v>4207</v>
      </c>
      <c r="H56" s="163"/>
      <c r="I56" s="163"/>
      <c r="J56" s="163">
        <f>'将来負担比率（分子）の構造'!K$52</f>
        <v>4554</v>
      </c>
      <c r="K56" s="163"/>
      <c r="L56" s="163"/>
      <c r="M56" s="163">
        <f>'将来負担比率（分子）の構造'!L$52</f>
        <v>4459</v>
      </c>
      <c r="N56" s="163"/>
      <c r="O56" s="163"/>
      <c r="P56" s="163">
        <f>'将来負担比率（分子）の構造'!M$52</f>
        <v>4175</v>
      </c>
    </row>
    <row r="57" spans="1:16" x14ac:dyDescent="0.15">
      <c r="A57" s="163" t="s">
        <v>42</v>
      </c>
      <c r="B57" s="163"/>
      <c r="C57" s="163"/>
      <c r="D57" s="163">
        <f>'将来負担比率（分子）の構造'!I$51</f>
        <v>298</v>
      </c>
      <c r="E57" s="163"/>
      <c r="F57" s="163"/>
      <c r="G57" s="163">
        <f>'将来負担比率（分子）の構造'!J$51</f>
        <v>267</v>
      </c>
      <c r="H57" s="163"/>
      <c r="I57" s="163"/>
      <c r="J57" s="163">
        <f>'将来負担比率（分子）の構造'!K$51</f>
        <v>258</v>
      </c>
      <c r="K57" s="163"/>
      <c r="L57" s="163"/>
      <c r="M57" s="163">
        <f>'将来負担比率（分子）の構造'!L$51</f>
        <v>254</v>
      </c>
      <c r="N57" s="163"/>
      <c r="O57" s="163"/>
      <c r="P57" s="163">
        <f>'将来負担比率（分子）の構造'!M$51</f>
        <v>250</v>
      </c>
    </row>
    <row r="58" spans="1:16" x14ac:dyDescent="0.15">
      <c r="A58" s="163" t="s">
        <v>41</v>
      </c>
      <c r="B58" s="163"/>
      <c r="C58" s="163"/>
      <c r="D58" s="163">
        <f>'将来負担比率（分子）の構造'!I$50</f>
        <v>2567</v>
      </c>
      <c r="E58" s="163"/>
      <c r="F58" s="163"/>
      <c r="G58" s="163">
        <f>'将来負担比率（分子）の構造'!J$50</f>
        <v>2715</v>
      </c>
      <c r="H58" s="163"/>
      <c r="I58" s="163"/>
      <c r="J58" s="163">
        <f>'将来負担比率（分子）の構造'!K$50</f>
        <v>2796</v>
      </c>
      <c r="K58" s="163"/>
      <c r="L58" s="163"/>
      <c r="M58" s="163">
        <f>'将来負担比率（分子）の構造'!L$50</f>
        <v>2703</v>
      </c>
      <c r="N58" s="163"/>
      <c r="O58" s="163"/>
      <c r="P58" s="163">
        <f>'将来負担比率（分子）の構造'!M$50</f>
        <v>2665</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10</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1064</v>
      </c>
      <c r="C62" s="163"/>
      <c r="D62" s="163"/>
      <c r="E62" s="163">
        <f>'将来負担比率（分子）の構造'!J$45</f>
        <v>1041</v>
      </c>
      <c r="F62" s="163"/>
      <c r="G62" s="163"/>
      <c r="H62" s="163">
        <f>'将来負担比率（分子）の構造'!K$45</f>
        <v>1066</v>
      </c>
      <c r="I62" s="163"/>
      <c r="J62" s="163"/>
      <c r="K62" s="163">
        <f>'将来負担比率（分子）の構造'!L$45</f>
        <v>1082</v>
      </c>
      <c r="L62" s="163"/>
      <c r="M62" s="163"/>
      <c r="N62" s="163">
        <f>'将来負担比率（分子）の構造'!M$45</f>
        <v>1081</v>
      </c>
      <c r="O62" s="163"/>
      <c r="P62" s="163"/>
    </row>
    <row r="63" spans="1:16" x14ac:dyDescent="0.15">
      <c r="A63" s="163" t="s">
        <v>34</v>
      </c>
      <c r="B63" s="163">
        <f>'将来負担比率（分子）の構造'!I$44</f>
        <v>11</v>
      </c>
      <c r="C63" s="163"/>
      <c r="D63" s="163"/>
      <c r="E63" s="163">
        <f>'将来負担比率（分子）の構造'!J$44</f>
        <v>6</v>
      </c>
      <c r="F63" s="163"/>
      <c r="G63" s="163"/>
      <c r="H63" s="163">
        <f>'将来負担比率（分子）の構造'!K$44</f>
        <v>5</v>
      </c>
      <c r="I63" s="163"/>
      <c r="J63" s="163"/>
      <c r="K63" s="163">
        <f>'将来負担比率（分子）の構造'!L$44</f>
        <v>3</v>
      </c>
      <c r="L63" s="163"/>
      <c r="M63" s="163"/>
      <c r="N63" s="163">
        <f>'将来負担比率（分子）の構造'!M$44</f>
        <v>1</v>
      </c>
      <c r="O63" s="163"/>
      <c r="P63" s="163"/>
    </row>
    <row r="64" spans="1:16" x14ac:dyDescent="0.15">
      <c r="A64" s="163" t="s">
        <v>33</v>
      </c>
      <c r="B64" s="163">
        <f>'将来負担比率（分子）の構造'!I$43</f>
        <v>2480</v>
      </c>
      <c r="C64" s="163"/>
      <c r="D64" s="163"/>
      <c r="E64" s="163">
        <f>'将来負担比率（分子）の構造'!J$43</f>
        <v>2400</v>
      </c>
      <c r="F64" s="163"/>
      <c r="G64" s="163"/>
      <c r="H64" s="163">
        <f>'将来負担比率（分子）の構造'!K$43</f>
        <v>2294</v>
      </c>
      <c r="I64" s="163"/>
      <c r="J64" s="163"/>
      <c r="K64" s="163">
        <f>'将来負担比率（分子）の構造'!L$43</f>
        <v>2089</v>
      </c>
      <c r="L64" s="163"/>
      <c r="M64" s="163"/>
      <c r="N64" s="163">
        <f>'将来負担比率（分子）の構造'!M$43</f>
        <v>1911</v>
      </c>
      <c r="O64" s="163"/>
      <c r="P64" s="163"/>
    </row>
    <row r="65" spans="1:16" x14ac:dyDescent="0.15">
      <c r="A65" s="163" t="s">
        <v>32</v>
      </c>
      <c r="B65" s="163">
        <f>'将来負担比率（分子）の構造'!I$42</f>
        <v>24</v>
      </c>
      <c r="C65" s="163"/>
      <c r="D65" s="163"/>
      <c r="E65" s="163">
        <f>'将来負担比率（分子）の構造'!J$42</f>
        <v>13</v>
      </c>
      <c r="F65" s="163"/>
      <c r="G65" s="163"/>
      <c r="H65" s="163">
        <f>'将来負担比率（分子）の構造'!K$42</f>
        <v>8</v>
      </c>
      <c r="I65" s="163"/>
      <c r="J65" s="163"/>
      <c r="K65" s="163">
        <f>'将来負担比率（分子）の構造'!L$42</f>
        <v>3</v>
      </c>
      <c r="L65" s="163"/>
      <c r="M65" s="163"/>
      <c r="N65" s="163" t="str">
        <f>'将来負担比率（分子）の構造'!M$42</f>
        <v>-</v>
      </c>
      <c r="O65" s="163"/>
      <c r="P65" s="163"/>
    </row>
    <row r="66" spans="1:16" x14ac:dyDescent="0.15">
      <c r="A66" s="163" t="s">
        <v>31</v>
      </c>
      <c r="B66" s="163">
        <f>'将来負担比率（分子）の構造'!I$41</f>
        <v>5473</v>
      </c>
      <c r="C66" s="163"/>
      <c r="D66" s="163"/>
      <c r="E66" s="163">
        <f>'将来負担比率（分子）の構造'!J$41</f>
        <v>5564</v>
      </c>
      <c r="F66" s="163"/>
      <c r="G66" s="163"/>
      <c r="H66" s="163">
        <f>'将来負担比率（分子）の構造'!K$41</f>
        <v>5510</v>
      </c>
      <c r="I66" s="163"/>
      <c r="J66" s="163"/>
      <c r="K66" s="163">
        <f>'将来負担比率（分子）の構造'!L$41</f>
        <v>5665</v>
      </c>
      <c r="L66" s="163"/>
      <c r="M66" s="163"/>
      <c r="N66" s="163">
        <f>'将来負担比率（分子）の構造'!M$41</f>
        <v>5710</v>
      </c>
      <c r="O66" s="163"/>
      <c r="P66" s="163"/>
    </row>
    <row r="67" spans="1:16" x14ac:dyDescent="0.15">
      <c r="A67" s="163" t="s">
        <v>71</v>
      </c>
      <c r="B67" s="163" t="e">
        <f>NA()</f>
        <v>#N/A</v>
      </c>
      <c r="C67" s="163">
        <f>IF(ISNUMBER('将来負担比率（分子）の構造'!I$53), IF('将来負担比率（分子）の構造'!I$53 &lt; 0, 0, '将来負担比率（分子）の構造'!I$53), NA())</f>
        <v>1751</v>
      </c>
      <c r="D67" s="163" t="e">
        <f>NA()</f>
        <v>#N/A</v>
      </c>
      <c r="E67" s="163" t="e">
        <f>NA()</f>
        <v>#N/A</v>
      </c>
      <c r="F67" s="163">
        <f>IF(ISNUMBER('将来負担比率（分子）の構造'!J$53), IF('将来負担比率（分子）の構造'!J$53 &lt; 0, 0, '将来負担比率（分子）の構造'!J$53), NA())</f>
        <v>1835</v>
      </c>
      <c r="G67" s="163" t="e">
        <f>NA()</f>
        <v>#N/A</v>
      </c>
      <c r="H67" s="163" t="e">
        <f>NA()</f>
        <v>#N/A</v>
      </c>
      <c r="I67" s="163">
        <f>IF(ISNUMBER('将来負担比率（分子）の構造'!K$53), IF('将来負担比率（分子）の構造'!K$53 &lt; 0, 0, '将来負担比率（分子）の構造'!K$53), NA())</f>
        <v>1274</v>
      </c>
      <c r="J67" s="163" t="e">
        <f>NA()</f>
        <v>#N/A</v>
      </c>
      <c r="K67" s="163" t="e">
        <f>NA()</f>
        <v>#N/A</v>
      </c>
      <c r="L67" s="163">
        <f>IF(ISNUMBER('将来負担比率（分子）の構造'!L$53), IF('将来負担比率（分子）の構造'!L$53 &lt; 0, 0, '将来負担比率（分子）の構造'!L$53), NA())</f>
        <v>1425</v>
      </c>
      <c r="M67" s="163" t="e">
        <f>NA()</f>
        <v>#N/A</v>
      </c>
      <c r="N67" s="163" t="e">
        <f>NA()</f>
        <v>#N/A</v>
      </c>
      <c r="O67" s="163">
        <f>IF(ISNUMBER('将来負担比率（分子）の構造'!M$53), IF('将来負担比率（分子）の構造'!M$53 &lt; 0, 0, '将来負担比率（分子）の構造'!M$53), NA())</f>
        <v>1613</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2381</v>
      </c>
      <c r="C72" s="167">
        <f>基金残高に係る経年分析!G55</f>
        <v>2201</v>
      </c>
      <c r="D72" s="167">
        <f>基金残高に係る経年分析!H55</f>
        <v>2101</v>
      </c>
    </row>
    <row r="73" spans="1:16" x14ac:dyDescent="0.15">
      <c r="A73" s="166" t="s">
        <v>74</v>
      </c>
      <c r="B73" s="167">
        <f>基金残高に係る経年分析!F56</f>
        <v>40</v>
      </c>
      <c r="C73" s="167">
        <f>基金残高に係る経年分析!G56</f>
        <v>54</v>
      </c>
      <c r="D73" s="167">
        <f>基金残高に係る経年分析!H56</f>
        <v>72</v>
      </c>
    </row>
    <row r="74" spans="1:16" x14ac:dyDescent="0.15">
      <c r="A74" s="166" t="s">
        <v>75</v>
      </c>
      <c r="B74" s="167">
        <f>基金残高に係る経年分析!F57</f>
        <v>211</v>
      </c>
      <c r="C74" s="167">
        <f>基金残高に係る経年分析!G57</f>
        <v>291</v>
      </c>
      <c r="D74" s="167">
        <f>基金残高に係る経年分析!H57</f>
        <v>338</v>
      </c>
    </row>
  </sheetData>
  <sheetProtection algorithmName="SHA-512" hashValue="t7ZQ3y/sd+u3TDUi+1SsQLOQ9wxNcjs8brZXPt+ZAWL4u3TyKHoZ5Lq1pqaFPRhhrx8bwxyVPMay0A41OMYC2A==" saltValue="2kTcxKF/dso75pgAQ1aKB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2026-09-10T01:51:12Z</cp:lastPrinted>
  <dcterms:created xsi:type="dcterms:W3CDTF">2026-02-23T03:58:55Z</dcterms:created>
  <dcterms:modified xsi:type="dcterms:W3CDTF">2026-09-23T09:25:14Z</dcterms:modified>
  <cp:category/>
</cp:coreProperties>
</file>